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80" windowHeight="8700" activeTab="2"/>
  </bookViews>
  <sheets>
    <sheet name="baocao" sheetId="1" r:id="rId1"/>
    <sheet name="thuyetminh" sheetId="2" r:id="rId2"/>
    <sheet name="KQSXKDQ2" sheetId="3" r:id="rId3"/>
  </sheets>
  <externalReferences>
    <externalReference r:id="rId6"/>
    <externalReference r:id="rId7"/>
  </externalReferences>
  <definedNames/>
  <calcPr fullCalcOnLoad="1"/>
</workbook>
</file>

<file path=xl/comments1.xml><?xml version="1.0" encoding="utf-8"?>
<comments xmlns="http://schemas.openxmlformats.org/spreadsheetml/2006/main">
  <authors>
    <author>Name</author>
  </authors>
  <commentList>
    <comment ref="AA194" authorId="0">
      <text>
        <r>
          <rPr>
            <sz val="8"/>
            <rFont val="Tahoma"/>
            <family val="2"/>
          </rPr>
          <t xml:space="preserve">Chỉ tiêu này phản ánh số khấu hao TSCĐ đã trích được ghi nhận vào Báo cáo kết quả hoạt động kinh doanh trong kỳ báo cáo. Chỉ tiêu này được lập căn cứ vào số khấu hao TSCĐ đã trích trong kỳ trên Bảng tính và phân bổ khấu hao TSCĐ và sổ kế toán các Tài khoản có liên quan.
Số liệu chỉ tiêu này được cộng (+) vào số liệu chỉ tiêu "Lợi nhuận trước thuế".
</t>
        </r>
      </text>
    </comment>
    <comment ref="AA195" authorId="0">
      <text>
        <r>
          <rPr>
            <sz val="8"/>
            <rFont val="Tahoma"/>
            <family val="2"/>
          </rPr>
          <t>Chỉ tiêu này phản ánh các khoản dự phòng giảm giá đã lập được ghi nhận vào Báo cáo kết quả hoạt động kinh doanh trong kỳ báo cáo. Chỉ tiêu này được lập căn cứ vào sổ kế toán các Tài khoản "Dự phòng giảm giá hàng tồn kho", "Dự phòng giảm giá đầu tư ngắn hạn", "Dự phòng giảm giá đầu tư dài hạn", "Dự phòng phải thu khó đòi", sau khi đối chiếu với sổ kế toán các tài khoản có liên quan.
Số liệu chỉ tiêu này được cộng (+) vào số liệu chỉ tiêu "Lợi nhuận trước thuế". Trường hợp các khoản dự phòng nêu trên được hoàn nhập ghi giảm chi phí sản xuất, kinh doanh trong kỳ báo cáo thì được trừ (-) vào chỉ tiêu "Lợi nhuận trước thuế"</t>
        </r>
        <r>
          <rPr>
            <b/>
            <sz val="8"/>
            <rFont val="Tahoma"/>
            <family val="0"/>
          </rPr>
          <t xml:space="preserve">
</t>
        </r>
      </text>
    </comment>
    <comment ref="AA196" authorId="0">
      <text>
        <r>
          <rPr>
            <sz val="8"/>
            <rFont val="Tahoma"/>
            <family val="2"/>
          </rPr>
          <t>Số liệu chỉ tiêu này được trừ (-) vào số liệu chỉ tiêu "Lợi nhuận trước thuế", nếu có lãi chênh lệch tỷ giá hối đoái chưa thực hiện, hoặc được cộng (+) vào chỉ tiêu trên, nếu có lỗ chênh lệch tỷ giá hối đoái chưa thực hiện.</t>
        </r>
      </text>
    </comment>
    <comment ref="AH196" authorId="0">
      <text>
        <r>
          <rPr>
            <sz val="8"/>
            <rFont val="Tahoma"/>
            <family val="2"/>
          </rPr>
          <t>Số liệu chỉ tiêu này được trừ (-) vào số liệu chỉ tiêu "Lợi nhuận trước thuế", nếu có lãi chênh lệch tỷ giá hối đoái chưa thực hiện, hoặc được cộng (+) vào chỉ tiêu trên, nếu có lỗ chênh lệch tỷ giá hối đoái chưa thực hiện.</t>
        </r>
      </text>
    </comment>
    <comment ref="AA197" authorId="0">
      <text>
        <r>
          <rPr>
            <sz val="8"/>
            <rFont val="Tahoma"/>
            <family val="2"/>
          </rPr>
          <t>Chỉ tiêu này phản ánh lãi/lỗ phát sinh trong kỳ đã được phản ánh vào lợi nhuận trước thuế nhưng được phân loại là luồng tiền từ hoạt động đầu tư, gồm lãi/lỗ từ việc thanh lý TSCĐ và các khoản đầu tư dài hạn mà doanh nghiệp mua và nắm giữ vì mục đích đầu tư, như: Lãi/lỗ bán bất động sản đầu tư, lãi cho vay, lãi tiền gửi, lãi/lỗ từ việc mua và bán lại các công cụ nợ (Trái phiếu, kỳ phiếu, tín phiếu); Cổ tức và lợi nhuận được chia từ các khoản đầu tư vốn vào đơn vị khác (không bao gồm lãi/lỗ mua bán chứng khoán vì mục đích thương mại). Chỉ tiêu này được lập căn cứ vào sổ kế toán các Tài khoản "Doanh thu hoạt động tài chính", "Thu nhập khác" và sổ kế toán các Tài khoản "Chi phí tài chính", "Chi phí khác", chi tiết phần lãi/lỗ được xác định là luồng tiền từ hoạt động đầu tư trong kỳ báo cáo. 
Số liệu chỉ tiêu này được trừ (-) vào số liệu chỉ tiêu "Lợi nhuận trước thuế", nếu có lãi hoạt động đầu tư ; hoặc được cộng (+) vào chỉ tiêu trên, nếu có lỗ hoạt động đầu tư.</t>
        </r>
      </text>
    </comment>
    <comment ref="AH197" authorId="0">
      <text>
        <r>
          <rPr>
            <sz val="8"/>
            <rFont val="Tahoma"/>
            <family val="2"/>
          </rPr>
          <t>Chỉ tiêu này phản ánh lãi/lỗ phát sinh trong kỳ đã được phản ánh vào lợi nhuận trước thuế nhưng được phân loại là luồng tiền từ hoạt động đầu tư, gồm lãi/lỗ từ việc thanh lý TSCĐ và các khoản đầu tư dài hạn mà doanh nghiệp mua và nắm giữ vì mục đích đầu tư, như: Lãi/lỗ bán bất động sản đầu tư, lãi cho vay, lãi tiền gửi, lãi/lỗ từ việc mua và bán lại các công cụ nợ (Trái phiếu, kỳ phiếu, tín phiếu); Cổ tức và lợi nhuận được chia từ các khoản đầu tư vốn vào đơn vị khác (không bao gồm lãi/lỗ mua bán chứng khoán vì mục đích thương mại). Chỉ tiêu này được lập căn cứ vào sổ kế toán các Tài khoản "Doanh thu hoạt động tài chính", "Thu nhập khác" và sổ kế toán các Tài khoản "Chi phí tài chính", "Chi phí khác", chi tiết phần lãi/lỗ được xác định là luồng tiền từ hoạt động đầu tư trong kỳ báo cáo. 
Số liệu chỉ tiêu này được trừ (-) vào số liệu chỉ tiêu "Lợi nhuận trước thuế", nếu có lãi hoạt động đầu tư ; hoặc được cộng (+) vào chỉ tiêu trên, nếu có lỗ hoạt động đầu tư.</t>
        </r>
      </text>
    </comment>
    <comment ref="AA198" authorId="0">
      <text>
        <r>
          <rPr>
            <sz val="8"/>
            <rFont val="Tahoma"/>
            <family val="2"/>
          </rPr>
          <t xml:space="preserve">Chỉ tiêu này phản ánh chi phí lãi vay đã ghi nhận vào Báo cáo kết quả hoạt động kinh doanh trong kỳ báo cáo. Chỉ tiêu này được lập căn cứ vào sổ kế toán Tài khoản 635 "Chi phí tài chính", chi tiết chi phí lãi vay được ghi nhận vào Báo cáo kết quả hoạt động kinh doanh trong kỳ báo cáo sau khi đối chiếu với sổ kế toán các Tài khoản có liên quan, hoặc căn cứ vào chỉ tiêu “Chi phí lãi vay” trong Báo cáo kết quả hoạt động kinh doanh.
Số liệu chỉ tiêu này được cộng vào số liệu chỉ tiêu "Lợi nhuận trước thuế".
</t>
        </r>
      </text>
    </comment>
    <comment ref="AA200" authorId="0">
      <text>
        <r>
          <rPr>
            <sz val="8"/>
            <rFont val="Tahoma"/>
            <family val="2"/>
          </rPr>
          <t>Chỉ tiêu này được lập căn cứ vào tổng các chênh lệch giữa số dư cuối kỳ và số dư đầu kỳ của các Tài khoản phải thu liên quan đến hoạt động kinh doanh, như: Tài khoản "Phải thu của khách hàng" (chi tiết "Phải thu của khách hàng"), Tài khoản "Phải trả cho người bán" (chi tiết "Trả trước cho người bán"), các Tài khoản "Phải thu nội bộ", "Phải thu khác", "Thuế GTGT được khấu trừ" và Tài khoản "Tạm ứng" trong kỳ báo cáo. Chỉ tiêu này không bao gồm các khoản phải thu liên quan đến hoạt động đầu tư và hoạt động tài chính, như: Phải thu về tiền lãi cho vay, phải thu về cổ tức và lợi nhuận được chia, phải thu về thanh lý, nhượng bán TSCĐ, bất động sản đầu tư...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AA201" authorId="0">
      <text>
        <r>
          <rPr>
            <sz val="8"/>
            <rFont val="Tahoma"/>
            <family val="2"/>
          </rPr>
          <t>Chỉ tiêu này được lập căn cứ vào tổng các chênh lệch giữa số dư cuối kỳ và số dư đầu kỳ của các Tài khoản hàng tồn kho (Không bao gồm số dư của Tài khoản "Dự phòng giảm giá hàng tồn kho").
Số liệu chỉ tiêu này được cộng (+) vào chỉ tiêu “Lợi nhuận kinh doanh trước những thay đổi vốn lưu động” nếu tổng các số dư cuối kỳ nhỏ hơn tổng các số dư đầu kỳ. Số liệu chỉ tiêu này được trừ (-) vào chỉ tiêu “Lợi nhuận kinh doanh trước những thay đổi vốn lưu động” nếu tổng các số dư cuối kỳ lớn hơn tổng các số dư đầu kỳ và được ghi bằng số âm</t>
        </r>
      </text>
    </comment>
    <comment ref="AA202" authorId="0">
      <text>
        <r>
          <rPr>
            <sz val="8"/>
            <rFont val="Tahoma"/>
            <family val="2"/>
          </rPr>
          <t xml:space="preserve">Chỉ tiêu này được lập căn cứ vào tổng các chênh lệch giữa số dư cuối kỳ với số dư đầu kỳ của các Tài khoản nợ phải trả liên quan đến hoạt động kinh doanh, như: Tài khoản "Phải trả cho người bán" (Chi tiết "Phải trả cho người bán"), Tài khoản "Phải thu của khách hàng" (Chi tiết "Người mua trả tiền trước"), các Tài khoản "Thuế và các khoản phải nộp Nhà nước", "Phải trả công nhân viên", "Chi phí phải trả", "Phải trả nội bộ", "Phải trả, phải nộp khác". Chỉ tiêu này không bao gồm các khoản phải trả về thuế TNDN phải nộp, các khoản phải trả về lãi tiền vay, các khoản phải trả liên quan đến hoạt động đầu tư (như mua sắm, xây dựng TSCĐ, mua bất động sản đầu tư, mua các công cụ nợ...) và hoạt động tài chính (Vay và nợ ngắn hạn, dài hạn...).
Số liệu chỉ tiêu này được cộng (+) vào chỉ tiêu “Lợi nhuận kinh doanh trước những thay đổi vốn lưu động” nếu tổng các số dư cuối kỳ lớn hơn tổng số dư đầu kỳ. Số liệu chỉ tiêu này được trừ (-) vào số liệu chỉ tiêu “Lợi nhuận kinh doanh trước những thay đổi vốn lưu động” nếu tổng các số dư cuối kỳ nhỏ hơn tổng các số dư đầu kỳ và được ghi bằng số âm
</t>
        </r>
      </text>
    </comment>
    <comment ref="AA204" authorId="0">
      <text>
        <r>
          <rPr>
            <sz val="8"/>
            <rFont val="Tahoma"/>
            <family val="2"/>
          </rPr>
          <t>Chỉ tiêu này được lập căn cứ vào tổng các chênh lệch giữa số dư cuối kỳ và số dư đầu kỳ của các Tài khoản "Chi phí trả trước" và "Chi phí trả trước dài hạn" trong kỳ báo cáo.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AA205" authorId="0">
      <text>
        <r>
          <rPr>
            <sz val="8"/>
            <rFont val="Tahoma"/>
            <family val="2"/>
          </rPr>
          <t>Chỉ tiêu này được lập căn cứ vào sổ kế toán các Tài khoản "Tiền mặt", "Tiền gửi Ngân hàng", "Tiền đang chuyển" (phần chi tiền) để trả các khoản tiền lãi vay, sổ kế toán Tài khoản “Phải thu của khách hàng” (phần trả tiền lãi vay từ tiền thu các khoản phải thu của khách hàng) trong kỳ báo cáo, sau khi đối chiếu với sổ kế toán các Tài khoản "Chi phí trả trước", "Chi phí trả trước dài hạn", "Chi phí tài chính", "Xây dựng cơ bản dở dang", "Chi phí sản xuất chung" và "Chi phí phải trả" (chi tiết số tiền lãi vay trả trước, tiền lãi vay phát sinh trả trong kỳ này hoặc số tiền lãi vay phát sinh trong các kỳ trước và đã trả trong kỳ này).
Số liệu chỉ tiêu này được trừ (-) vào số liệu chỉ tiêu “Lợi nhuận kinh doanh trước những thay đổi vốn lưu động” và được ghi bằng số âm</t>
        </r>
      </text>
    </comment>
    <comment ref="AA207" authorId="0">
      <text>
        <r>
          <rPr>
            <sz val="8"/>
            <rFont val="Tahoma"/>
            <family val="2"/>
          </rPr>
          <t>Chỉ tiêu này phản ánh các khoản tiền thu khác phát sinh từ hoạt động kinh doanh ngoài các khoản đã nêu ở các Mã số từ 01 đến 14, như: Tiền thu được do nhận ký cược, ký quỹ,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cộng (+) vào số liệu chỉ tiêu “Lợi nhuận kinh doanh trước những thay đổi vốn lưu động”.</t>
        </r>
      </text>
    </comment>
    <comment ref="AA208" authorId="0">
      <text>
        <r>
          <rPr>
            <sz val="8"/>
            <rFont val="Tahoma"/>
            <family val="2"/>
          </rPr>
          <t>Chỉ tiêu này phản ánh các khoản tiền chi khác phát sinh từ hoạt động kinh doanh ngoài các khoản đã nêu ở các Mã số từ 01 đến 14, như: Tiền đưa đi ký cược, ký quỹ; Tiền trả lại các khoản đã nhận ký cược, ký quỹ; Tiền chi trực tiếp từ quỹ khen thưởng, phúc lợi; Tiền chi trực tiếp bằng nguồn kinh phí sự nghiệp, dự án; Tiền chi nộp các quỹ lên cấp trên hoặc cấp cho cấp dưới...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trừ (-) vào số liệu chỉ tiêu “Lợi nhuận kinh doanh trước những thay đổi vốn lưu động”.</t>
        </r>
      </text>
    </comment>
  </commentList>
</comments>
</file>

<file path=xl/comments2.xml><?xml version="1.0" encoding="utf-8"?>
<comments xmlns="http://schemas.openxmlformats.org/spreadsheetml/2006/main">
  <authors>
    <author> Trung</author>
  </authors>
  <commentList>
    <comment ref="AG222" authorId="0">
      <text>
        <r>
          <rPr>
            <b/>
            <sz val="8"/>
            <rFont val="Tahoma"/>
            <family val="0"/>
          </rPr>
          <t>khong nhan so lieu
cong ngang khong dc</t>
        </r>
      </text>
    </comment>
    <comment ref="AG249" authorId="0">
      <text>
        <r>
          <rPr>
            <b/>
            <sz val="8"/>
            <rFont val="Tahoma"/>
            <family val="0"/>
          </rPr>
          <t>khong nhan so lieu
cong ngang khong dc</t>
        </r>
      </text>
    </comment>
  </commentList>
</comments>
</file>

<file path=xl/sharedStrings.xml><?xml version="1.0" encoding="utf-8"?>
<sst xmlns="http://schemas.openxmlformats.org/spreadsheetml/2006/main" count="1516" uniqueCount="1041">
  <si>
    <t>V.05</t>
  </si>
  <si>
    <t>2. Taxes receivable</t>
  </si>
  <si>
    <t>4. Tài sản ngắn hạn khác</t>
  </si>
  <si>
    <t>3. Other current assets</t>
  </si>
  <si>
    <t>B. TÀI SẢN DÀI HẠN</t>
  </si>
  <si>
    <t>B. LONG-TERM ASSETS</t>
  </si>
  <si>
    <t>I. Các khoản phải thu dài hạn</t>
  </si>
  <si>
    <t>I. Accounts receivable-long-term</t>
  </si>
  <si>
    <t>1. Phải thu dài hạn của khách hàng</t>
  </si>
  <si>
    <t>1. Accounts receivable- long-trade</t>
  </si>
  <si>
    <t>2. Vốn kinh doanh của các đơn vị trực thuộc</t>
  </si>
  <si>
    <t>3. Phải thu nội bộ dài hạn</t>
  </si>
  <si>
    <t>V.06</t>
  </si>
  <si>
    <t>2. Inter-company receivable</t>
  </si>
  <si>
    <t>4. Phải thu dài hạn khác</t>
  </si>
  <si>
    <t>V.07</t>
  </si>
  <si>
    <t>3. Other receivable</t>
  </si>
  <si>
    <t>5. Dự phòng phải thu dài hạn khó đòi (*)</t>
  </si>
  <si>
    <t>4. Provision for doubtful debts</t>
  </si>
  <si>
    <t>(Tiếp theo)</t>
  </si>
  <si>
    <t>II. Tài sản cố định</t>
  </si>
  <si>
    <t>II. Fixed assets</t>
  </si>
  <si>
    <t>1. Tài sản cố định hữu hình</t>
  </si>
  <si>
    <t>V.08</t>
  </si>
  <si>
    <t>1. Tangible fixed assets</t>
  </si>
  <si>
    <t xml:space="preserve"> - Nguyên giá</t>
  </si>
  <si>
    <t xml:space="preserve"> - Cost</t>
  </si>
  <si>
    <t xml:space="preserve"> - Giá trị hao mòn lũy kế(*)</t>
  </si>
  <si>
    <t xml:space="preserve"> - Accumulated depreciation</t>
  </si>
  <si>
    <t>2. Tài sản cố định thuê tài chính</t>
  </si>
  <si>
    <t>V.09</t>
  </si>
  <si>
    <t>2. Finance lease fixed assets</t>
  </si>
  <si>
    <t>3. Tài sản cố định vô hình</t>
  </si>
  <si>
    <t>V.10</t>
  </si>
  <si>
    <t>3. Intangible fixed assets</t>
  </si>
  <si>
    <t>4. Chi phí xây dựng cơ bản dở dang</t>
  </si>
  <si>
    <t>V.11</t>
  </si>
  <si>
    <t>4. Construction in progress</t>
  </si>
  <si>
    <t>III. Bất động sản đầu tư</t>
  </si>
  <si>
    <t>V.12</t>
  </si>
  <si>
    <t>III. Investment property</t>
  </si>
  <si>
    <t xml:space="preserve"> - Giá trị hao mòn lũy kế (*)</t>
  </si>
  <si>
    <t>IV. Các khoản đầu tư tài chính dài hạn</t>
  </si>
  <si>
    <t>IV. Long- term investments</t>
  </si>
  <si>
    <t>1. Đầu tư vào công ty con</t>
  </si>
  <si>
    <t>1. Investment in subsidiaries</t>
  </si>
  <si>
    <t>2. Đầu tư vào công ty liên kết, liên doanh</t>
  </si>
  <si>
    <t>2. Investments in associates, joint- ventures</t>
  </si>
  <si>
    <t>3. Đầu tư dài hạn khác</t>
  </si>
  <si>
    <t>V.13</t>
  </si>
  <si>
    <t>3. Other long- term investments</t>
  </si>
  <si>
    <t>4. Dự phòng giảm giá chứng khoán</t>
  </si>
  <si>
    <t>4. Provision for  diminution in the value</t>
  </si>
  <si>
    <t xml:space="preserve">    đầu tư dài hạn (*) </t>
  </si>
  <si>
    <t xml:space="preserve">    of long- term investments</t>
  </si>
  <si>
    <t>V. Tài sản dài hạn khác</t>
  </si>
  <si>
    <t>V. Other long- term assets</t>
  </si>
  <si>
    <t>1. Chi phí trả trước dài hạn</t>
  </si>
  <si>
    <t>V.14</t>
  </si>
  <si>
    <t>1. Long- term prepayments</t>
  </si>
  <si>
    <t>2. Tài sản thuế thu nhập hoãn lại</t>
  </si>
  <si>
    <t>V.21</t>
  </si>
  <si>
    <t>2. Deferred tax assets</t>
  </si>
  <si>
    <t>3. Tài sản dài hạn khác</t>
  </si>
  <si>
    <t>3. Other long- term assets</t>
  </si>
  <si>
    <t>TỔNG CỘNG TÀI SẢN</t>
  </si>
  <si>
    <t>TOTAL ASSETS</t>
  </si>
  <si>
    <t>( Tiếp theo)</t>
  </si>
  <si>
    <t>NGUỒN VỐN</t>
  </si>
  <si>
    <t>RESOURCES</t>
  </si>
  <si>
    <t>A. NỢ PHẢI TRẢ</t>
  </si>
  <si>
    <t>A. LIABILITIES</t>
  </si>
  <si>
    <t>I. Nợ ngắn hạn</t>
  </si>
  <si>
    <t>I. Current liabilities</t>
  </si>
  <si>
    <t>1. Vay và nợ ngắn hạn</t>
  </si>
  <si>
    <t>V.15</t>
  </si>
  <si>
    <t>1. Short-term borrowings and liabilities</t>
  </si>
  <si>
    <t>2. Phải trả người bán</t>
  </si>
  <si>
    <t>2. Accounts payable-trade</t>
  </si>
  <si>
    <t>3. Người mua trả tiền trước</t>
  </si>
  <si>
    <t>3. Advances from customers</t>
  </si>
  <si>
    <t xml:space="preserve">4. Thuế và các khoản phải nộp Nhà nước </t>
  </si>
  <si>
    <t>V.16</t>
  </si>
  <si>
    <t xml:space="preserve">4. Taxes payable to State Treasury </t>
  </si>
  <si>
    <t>5. Phải trả công nhân viên</t>
  </si>
  <si>
    <t>5. Payables to employees</t>
  </si>
  <si>
    <t>6. Chi phí phải trả</t>
  </si>
  <si>
    <t>V.17</t>
  </si>
  <si>
    <t>6. Accrued expenses</t>
  </si>
  <si>
    <t>7. Phải trả nội bộ</t>
  </si>
  <si>
    <t>7. Inter-company payables</t>
  </si>
  <si>
    <t>8. Phải trả theo kế hoạch tiến độ HĐXD</t>
  </si>
  <si>
    <t>8. Excess of progress billings</t>
  </si>
  <si>
    <t>9. Các khoản phải trả, phải nộp khác</t>
  </si>
  <si>
    <t>V.18</t>
  </si>
  <si>
    <t>10. Dự phòng phải trả ngắn hạn</t>
  </si>
  <si>
    <t>11. Quỹ khen thưởng phúc lợi</t>
  </si>
  <si>
    <t>9. Other payables</t>
  </si>
  <si>
    <t>II. Nợ dài hạn</t>
  </si>
  <si>
    <t>II. Long- term borrowings and liabilities</t>
  </si>
  <si>
    <t>1. Phải trả dài hạn người bán</t>
  </si>
  <si>
    <t>1. Accounts payables-trade</t>
  </si>
  <si>
    <t>2. Phải trả dài hạn nội bộ</t>
  </si>
  <si>
    <t>V.19</t>
  </si>
  <si>
    <t>2. Inter-company payables</t>
  </si>
  <si>
    <t>3. Phải trả dài hạn khác</t>
  </si>
  <si>
    <t>3. Other long-term liabilities</t>
  </si>
  <si>
    <t>4. Vay và nợ dài hạn</t>
  </si>
  <si>
    <t>V.20</t>
  </si>
  <si>
    <t>4. Long-term borrowings and liabilities</t>
  </si>
  <si>
    <t>5. Thuế thu nhập hoãn lại phải trả</t>
  </si>
  <si>
    <t>6. Dự phòng trợ cấp mất việc làm</t>
  </si>
  <si>
    <t>7. Dự phòng phải trả dài hạn</t>
  </si>
  <si>
    <t>8. Doanh thu chưa thực hiện</t>
  </si>
  <si>
    <t>9. Quỹ phát triển khoa học và công nghệ</t>
  </si>
  <si>
    <t>5. Deferred tax liabilities</t>
  </si>
  <si>
    <t>B. VỐN CHỦ SỞ HỮU</t>
  </si>
  <si>
    <t>B. EQUITY</t>
  </si>
  <si>
    <t>I. Vốn chủ sở hữu</t>
  </si>
  <si>
    <t>V.22</t>
  </si>
  <si>
    <t>I. Equity</t>
  </si>
  <si>
    <t>1. Vốn đầu tư của chủ sở hữu</t>
  </si>
  <si>
    <t>1. Contributed capital</t>
  </si>
  <si>
    <t xml:space="preserve"> - Ngân sách</t>
  </si>
  <si>
    <t>411A</t>
  </si>
  <si>
    <t xml:space="preserve"> - Tự bổ sung</t>
  </si>
  <si>
    <t>411B</t>
  </si>
  <si>
    <t>2. Thặng dư vốn cổ phần</t>
  </si>
  <si>
    <t>2. Capital surplus</t>
  </si>
  <si>
    <t>3. Vốn khác của chủ sở hữu</t>
  </si>
  <si>
    <t>4. Cổ phiếu ngân quỹ</t>
  </si>
  <si>
    <t>3. Treasury stocks</t>
  </si>
  <si>
    <t>5. Chênh lệch đánh giá lại tài sản</t>
  </si>
  <si>
    <t>9 tháng đầu năm 2010</t>
  </si>
  <si>
    <t>9 tháng đầu năm 2009</t>
  </si>
  <si>
    <t>Số liệu đầu kỳ là số liệu trên Báo cáo tài chính cho năm tài chính kết thúc ngày 30 tháng 09 năm 2010. Số liệu này đã được phân loại phù hợp để so sánh. 
Số liệu so sánh là số liệu trên Báo cáo tài chính cho kỳ kế toán từ ngày 01/07/2010 đến ngày 30/09/2010, được phân loại phù hợp để so sánh</t>
  </si>
  <si>
    <t>Quý III n¨m 2010</t>
  </si>
  <si>
    <t>T¹i ngµy 30/09/2010</t>
  </si>
  <si>
    <t>T¹i ngµy 30 th¸ng 09 n¨m 2010</t>
  </si>
  <si>
    <t>Quý III N¨m 2010</t>
  </si>
  <si>
    <t>Cho kỳ kế toán từ 01/07/2010 đến 30/09/2010</t>
  </si>
  <si>
    <t>4. Differences upon asset revaluation</t>
  </si>
  <si>
    <t>6. Chênh lệch tỷ giá hối đoái</t>
  </si>
  <si>
    <t>5. Foreign exchange differences</t>
  </si>
  <si>
    <t>7. Quỹ đầu tư phát triển</t>
  </si>
  <si>
    <t>6. Investments and development funds</t>
  </si>
  <si>
    <t>8. Quỹ dự phòng tài chính</t>
  </si>
  <si>
    <t>7. Financial reserves</t>
  </si>
  <si>
    <t>9. Quỹ khác thuộc vốn chủ sở hữu</t>
  </si>
  <si>
    <t>8. Other equity funds</t>
  </si>
  <si>
    <t>10. Lợi nhuận chưa phân phối</t>
  </si>
  <si>
    <t>11. Nguồn vốn đầu tư xây dựng cơ bản</t>
  </si>
  <si>
    <t>12. Quỹ hỗ trợ sắp xếp doanh nghiệp</t>
  </si>
  <si>
    <t>9. Retained profits/(accumulated losses)</t>
  </si>
  <si>
    <t>II. Nguồn kinh phí và các quỹ khác</t>
  </si>
  <si>
    <t>II. Other sources and funds</t>
  </si>
  <si>
    <t>1. Quỹ khen thưởng, phúc lợi</t>
  </si>
  <si>
    <t>1. Rewards and social welfare funds</t>
  </si>
  <si>
    <t>2. Nguồn kinh phí</t>
  </si>
  <si>
    <t>V.23</t>
  </si>
  <si>
    <t>2. Management reserves</t>
  </si>
  <si>
    <t>3. Nguồn kinh phí đã hình thành TSCĐ</t>
  </si>
  <si>
    <t>3. Reserves to form fixed assets</t>
  </si>
  <si>
    <t>TỔNG CỘNG NGUỒN VỐN</t>
  </si>
  <si>
    <t>TOTAL RESOURCES</t>
  </si>
  <si>
    <t>Đông Triều, ngày 25 tháng 10 năm 2010</t>
  </si>
  <si>
    <t>CHỈ TIÊU NGOÀI BẢNG CÂN ĐỐI KẾ TOÁN</t>
  </si>
  <si>
    <t>OFF BALANCE SHEET ITEMS</t>
  </si>
  <si>
    <t>CHỈ TIÊU</t>
  </si>
  <si>
    <t>ITEMS</t>
  </si>
  <si>
    <t xml:space="preserve">1. Tài sản thuê ngoài </t>
  </si>
  <si>
    <t>001</t>
  </si>
  <si>
    <t>1. Operating leased assets</t>
  </si>
  <si>
    <t>2. Vật tư, hàng hóa nhận giữ hộ, nhận gia công</t>
  </si>
  <si>
    <t>002</t>
  </si>
  <si>
    <t>2. Materials &amp; goods on custody or for processing</t>
  </si>
  <si>
    <t>3. Hàng hóa nhận bán hộ, nhận ký gửi</t>
  </si>
  <si>
    <t>003</t>
  </si>
  <si>
    <t>3. Goods under trust or on consignment</t>
  </si>
  <si>
    <t>4. Nợ khó đòi đã xử lý</t>
  </si>
  <si>
    <t>004</t>
  </si>
  <si>
    <t>4. Bad debts written off</t>
  </si>
  <si>
    <t>5. Ngoại tệ các loại (USD)</t>
  </si>
  <si>
    <t>007</t>
  </si>
  <si>
    <t>6. Dự toán chi hoạt động</t>
  </si>
  <si>
    <t>008</t>
  </si>
  <si>
    <t>6. Operating expenditure budget</t>
  </si>
  <si>
    <r>
      <t>Ghi chú</t>
    </r>
    <r>
      <rPr>
        <sz val="11"/>
        <rFont val="Times New Roman"/>
        <family val="1"/>
      </rPr>
      <t>: Các chỉ tiêu có số liệu âm được ghi trong ngoặc đơn ( )</t>
    </r>
  </si>
  <si>
    <r>
      <t>Note</t>
    </r>
    <r>
      <rPr>
        <sz val="11"/>
        <rFont val="Times New Roman"/>
        <family val="1"/>
      </rPr>
      <t>: Negative figures must be put in brackets ( )</t>
    </r>
  </si>
  <si>
    <t>Người lập biểu</t>
  </si>
  <si>
    <t>Kế toán trưởng</t>
  </si>
  <si>
    <t>Prepared by</t>
  </si>
  <si>
    <t>Chief Accountant</t>
  </si>
  <si>
    <t>Director</t>
  </si>
  <si>
    <t xml:space="preserve">BÁO CÁO </t>
  </si>
  <si>
    <t>KẾT QUẢ HOẠT ĐỘNG KINH DOANH</t>
  </si>
  <si>
    <t>This year</t>
  </si>
  <si>
    <t>Last year</t>
  </si>
  <si>
    <t>00</t>
  </si>
  <si>
    <t>02</t>
  </si>
  <si>
    <t>02a</t>
  </si>
  <si>
    <t xml:space="preserve"> - Giảm giá hàng bán</t>
  </si>
  <si>
    <t>02b</t>
  </si>
  <si>
    <t xml:space="preserve"> - Hàng bán bị trả lại</t>
  </si>
  <si>
    <t>02c</t>
  </si>
  <si>
    <t>02d</t>
  </si>
  <si>
    <t>Items</t>
  </si>
  <si>
    <t>06</t>
  </si>
  <si>
    <t>20</t>
  </si>
  <si>
    <t>21</t>
  </si>
  <si>
    <t>22</t>
  </si>
  <si>
    <t>23</t>
  </si>
  <si>
    <t>24</t>
  </si>
  <si>
    <t>25</t>
  </si>
  <si>
    <t>30</t>
  </si>
  <si>
    <t>31</t>
  </si>
  <si>
    <t>32</t>
  </si>
  <si>
    <t>40</t>
  </si>
  <si>
    <t>50</t>
  </si>
  <si>
    <t>60</t>
  </si>
  <si>
    <t>Chỉ tiêu</t>
  </si>
  <si>
    <t>Giám đốc</t>
  </si>
  <si>
    <t>V. THÔNG TIN BỔ SUNG CHO CÁC KHOẢN MỤC TRÊN BẢNG CÂN ĐỐI KẾ TOÁN</t>
  </si>
  <si>
    <t>.</t>
  </si>
  <si>
    <t>TIỀN</t>
  </si>
  <si>
    <t>Cash</t>
  </si>
  <si>
    <t>VND</t>
  </si>
  <si>
    <t>Tiền mặt tại quỹ</t>
  </si>
  <si>
    <t>Cash in hand</t>
  </si>
  <si>
    <t xml:space="preserve">Tiền gửi ngân hàng </t>
  </si>
  <si>
    <t>Cash at banks</t>
  </si>
  <si>
    <t>Tiền đang chuyển</t>
  </si>
  <si>
    <t>Cash in transit</t>
  </si>
  <si>
    <t>Cộng</t>
  </si>
  <si>
    <t>Total</t>
  </si>
  <si>
    <t>CÁC KHOẢN ĐẦU TƯ TÀI CHÍNH NGẮN HẠN</t>
  </si>
  <si>
    <t>Số cuối năm</t>
  </si>
  <si>
    <t>Số đầu năm</t>
  </si>
  <si>
    <t>Đầu tư chứng khoán ngắn hạn</t>
  </si>
  <si>
    <t>Đầu tư ngắn hạn khác</t>
  </si>
  <si>
    <t>Dự phòng giảm giá đầu tư chứng khoán ngắn hạn (*)</t>
  </si>
  <si>
    <t>Số lượng</t>
  </si>
  <si>
    <t>Giá trị</t>
  </si>
  <si>
    <t>Đầu tư dài hạn khác</t>
  </si>
  <si>
    <t>- Đầu tư cổ phiếu</t>
  </si>
  <si>
    <t>- Đầu tư trái phiếu</t>
  </si>
  <si>
    <t>- Đầu tư tín phiếu, kỳ phiếu</t>
  </si>
  <si>
    <t>- Cho vay dài hạn</t>
  </si>
  <si>
    <t>Lí do thay đổi đối với từng khoản đầu tư/cổ phiếu/ trái phiếu:</t>
  </si>
  <si>
    <t>+ Về số lượng</t>
  </si>
  <si>
    <t>+ Về giá trị</t>
  </si>
  <si>
    <t>CÁC KHOẢN PHẢI THU NGẮN HẠN KHÁC</t>
  </si>
  <si>
    <t>Short-term receivables</t>
  </si>
  <si>
    <t>Chi quá quỹ khen thưởng phúc lợi</t>
  </si>
  <si>
    <t>Advance payment to suppliers</t>
  </si>
  <si>
    <t>Phải thu người lao động</t>
  </si>
  <si>
    <t>Internal receivables</t>
  </si>
  <si>
    <t>Phải thu khác</t>
  </si>
  <si>
    <t>Other receivables</t>
  </si>
  <si>
    <t xml:space="preserve"> - Phải thu khác</t>
  </si>
  <si>
    <t xml:space="preserve"> - Others</t>
  </si>
  <si>
    <t>HÀNG TỒN KHO</t>
  </si>
  <si>
    <t>Inventory</t>
  </si>
  <si>
    <t>Hàng mua đang đi đường</t>
  </si>
  <si>
    <t>Goods in transit</t>
  </si>
  <si>
    <t>Nguyên liệu, vật liệu</t>
  </si>
  <si>
    <t>Materials</t>
  </si>
  <si>
    <t>Công cụ, dụng cụ</t>
  </si>
  <si>
    <t>Tools</t>
  </si>
  <si>
    <t>Chi phí sản xuất kinh doanh dở dang</t>
  </si>
  <si>
    <t>Work in progress</t>
  </si>
  <si>
    <t>Thành phẩm</t>
  </si>
  <si>
    <t>Finished products</t>
  </si>
  <si>
    <t>Hàng hóa</t>
  </si>
  <si>
    <t>Goods purchased</t>
  </si>
  <si>
    <t>Hàng gửi đi bán</t>
  </si>
  <si>
    <t>Goods on consignment</t>
  </si>
  <si>
    <t>Hàng  hóa kho bảo thuế</t>
  </si>
  <si>
    <t>Hàng hóa bất động sản</t>
  </si>
  <si>
    <t>Total cost of inventory</t>
  </si>
  <si>
    <t>* Giá trị hoàn nhập dự phòng giảm giá HTK trong năm</t>
  </si>
  <si>
    <t>* Provision added back during the year</t>
  </si>
  <si>
    <t>* Giá trị thuần có thể thực hiện được của HTK</t>
  </si>
  <si>
    <t>* Inventory on mortgage for loans</t>
  </si>
  <si>
    <t>* Lý do trích thêm hoặc hoàn nhập dự phòng giảm giá HTK</t>
  </si>
  <si>
    <t>* Reasons for more provision or add back</t>
  </si>
  <si>
    <t>THUẾ VÀ CÁC KHOẢN PHẢI THU NHÀ NƯỚC</t>
  </si>
  <si>
    <t>Taxes creditable/ refundable</t>
  </si>
  <si>
    <t xml:space="preserve"> - Thuế thu GTGT hàng bán nộp thừa</t>
  </si>
  <si>
    <t xml:space="preserve"> - Corporate income tax</t>
  </si>
  <si>
    <t xml:space="preserve"> - Thuế thu xuất nhập khẩu</t>
  </si>
  <si>
    <t xml:space="preserve"> - Thuế thu nhập doanh nghiệp</t>
  </si>
  <si>
    <t xml:space="preserve"> - Tiền thuê đất, thuế đất</t>
  </si>
  <si>
    <t xml:space="preserve"> - Thuế khác</t>
  </si>
  <si>
    <t xml:space="preserve"> - Các khoản khác phải thu Nhà Nước</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</si>
  <si>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</si>
  <si>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 xml:space="preserve">PHẢI THU DÀI HẠN NỘI BỘ </t>
  </si>
  <si>
    <t>30/06/2006</t>
  </si>
  <si>
    <t>01/01/2006</t>
  </si>
  <si>
    <t xml:space="preserve"> - Cho vay dài hạn nội bộ</t>
  </si>
  <si>
    <t xml:space="preserve"> - Vốn kinh doanh của các đơn vị trực thuộc</t>
  </si>
  <si>
    <t xml:space="preserve"> - Phải thu dài hạn nội bộ khác</t>
  </si>
  <si>
    <t>PHẢI THU DÀI HẠN KHÁC</t>
  </si>
  <si>
    <t xml:space="preserve"> - Ký cược, ký quĩ dài hạn</t>
  </si>
  <si>
    <t xml:space="preserve"> - Cho vay không có lãi</t>
  </si>
  <si>
    <t xml:space="preserve"> - Phải thu dài hạn khác</t>
  </si>
  <si>
    <t xml:space="preserve">TĂNG, GIẢM TÀI SẢN CỐ ĐỊNH HỮU HÌNH </t>
  </si>
  <si>
    <t>Increase/ decrease in tangible fixed assets</t>
  </si>
  <si>
    <t>Khoản mục</t>
  </si>
  <si>
    <t>Nhà cửa</t>
  </si>
  <si>
    <t>Máy móc</t>
  </si>
  <si>
    <t>Phương tiện</t>
  </si>
  <si>
    <t>Thiết bị</t>
  </si>
  <si>
    <t>TSCĐ</t>
  </si>
  <si>
    <t>Item</t>
  </si>
  <si>
    <t>Buildings</t>
  </si>
  <si>
    <t>Machinery</t>
  </si>
  <si>
    <t>Transportation</t>
  </si>
  <si>
    <t>Management</t>
  </si>
  <si>
    <t>vật kiến trúc</t>
  </si>
  <si>
    <t>thiết bị</t>
  </si>
  <si>
    <t>vận tải</t>
  </si>
  <si>
    <t>DCQL</t>
  </si>
  <si>
    <t>khác</t>
  </si>
  <si>
    <t>&amp; architectures</t>
  </si>
  <si>
    <t>&amp; equipments</t>
  </si>
  <si>
    <t>means</t>
  </si>
  <si>
    <t>tools</t>
  </si>
  <si>
    <t>Nguyên giá TSCĐ</t>
  </si>
  <si>
    <t>I Cost</t>
  </si>
  <si>
    <t>Số dư đầu kỳ</t>
  </si>
  <si>
    <t>1 Opening balance</t>
  </si>
  <si>
    <t>Số tăng trong kỳ</t>
  </si>
  <si>
    <t>2 Increase from</t>
  </si>
  <si>
    <t xml:space="preserve"> -  Mua trong năm</t>
  </si>
  <si>
    <t xml:space="preserve"> -  Purchase</t>
  </si>
  <si>
    <t xml:space="preserve"> -  Đầu tư XDCB hoàn thành</t>
  </si>
  <si>
    <t xml:space="preserve"> -  Construction</t>
  </si>
  <si>
    <t xml:space="preserve"> -  Tăng khác</t>
  </si>
  <si>
    <t xml:space="preserve"> -  Others</t>
  </si>
  <si>
    <t>Số giảm trong kỳ</t>
  </si>
  <si>
    <t>3 Decrease due to</t>
  </si>
  <si>
    <t xml:space="preserve"> - Chuyển sang BĐS đầu tư</t>
  </si>
  <si>
    <t xml:space="preserve"> - Dispose of</t>
  </si>
  <si>
    <t xml:space="preserve"> - Thanh lý, nhượng bán</t>
  </si>
  <si>
    <t xml:space="preserve"> - Giảm khác</t>
  </si>
  <si>
    <t xml:space="preserve"> - Posting to investment assets</t>
  </si>
  <si>
    <t>Số dư cuối kỳ</t>
  </si>
  <si>
    <t>4 Closing balance</t>
  </si>
  <si>
    <t>Giá trị hao mòn lũy kế</t>
  </si>
  <si>
    <t>II Accumulated depreciation</t>
  </si>
  <si>
    <t>2 Depreciation charges</t>
  </si>
  <si>
    <t xml:space="preserve"> - Khấu hao trong kỳ</t>
  </si>
  <si>
    <t xml:space="preserve"> - Tăng khác</t>
  </si>
  <si>
    <t>Giá trị còn lại</t>
  </si>
  <si>
    <t>III Net book value</t>
  </si>
  <si>
    <t>Tại ngày đầu kỳ</t>
  </si>
  <si>
    <t>1 At opening day</t>
  </si>
  <si>
    <t>Tại ngày cuối kỳ</t>
  </si>
  <si>
    <t>2 At closing day</t>
  </si>
  <si>
    <t xml:space="preserve">TĂNG GIẢM TÀI SẢN CỐ ĐỊNH THUÊ TÀI CHÍNH </t>
  </si>
  <si>
    <t xml:space="preserve"> -  Thuê tài chính trong năm</t>
  </si>
  <si>
    <t xml:space="preserve"> - Mua lại TSCĐ thuê TC</t>
  </si>
  <si>
    <t xml:space="preserve"> - Trả lại TSCĐ thuê TC</t>
  </si>
  <si>
    <t xml:space="preserve"> Số dư cuối kỳ</t>
  </si>
  <si>
    <t>TĂNG, GIẢM TÀI SẢN CỐ ĐỊNH VÔ HÌNH</t>
  </si>
  <si>
    <t>Increase/ decrease in intangible fixed assets</t>
  </si>
  <si>
    <t>Quyền sử</t>
  </si>
  <si>
    <t>Bản quyền,</t>
  </si>
  <si>
    <t>Phần mềm</t>
  </si>
  <si>
    <t xml:space="preserve">TSCĐ </t>
  </si>
  <si>
    <t>Land use</t>
  </si>
  <si>
    <t>Patents</t>
  </si>
  <si>
    <t>Trademark</t>
  </si>
  <si>
    <t>Computer</t>
  </si>
  <si>
    <t>dụng đất</t>
  </si>
  <si>
    <t>bằng sáng chế</t>
  </si>
  <si>
    <t>máy tính</t>
  </si>
  <si>
    <t>vô hình khác</t>
  </si>
  <si>
    <t>right</t>
  </si>
  <si>
    <t>copyrights</t>
  </si>
  <si>
    <t>software</t>
  </si>
  <si>
    <t xml:space="preserve">Nguyên giá </t>
  </si>
  <si>
    <t xml:space="preserve"> -  Tạo ra từ nội bộ DN</t>
  </si>
  <si>
    <t xml:space="preserve"> -  Built up internally</t>
  </si>
  <si>
    <t xml:space="preserve"> -  Hợp nhất kinh doanh</t>
  </si>
  <si>
    <t xml:space="preserve"> -  Merger</t>
  </si>
  <si>
    <t>II Accumulated amortisation</t>
  </si>
  <si>
    <t>2 Amortisation charges</t>
  </si>
  <si>
    <t xml:space="preserve"> -  Khấu hao trong kỳ</t>
  </si>
  <si>
    <t>Giảm trong kỳ</t>
  </si>
  <si>
    <t>Số cuối kỳ</t>
  </si>
  <si>
    <t>CHI PHÍ XÂY DỰNG CƠ BẢN DỞ DANG</t>
  </si>
  <si>
    <t>Construction in progress</t>
  </si>
  <si>
    <t>Mua sắm TSCĐ</t>
  </si>
  <si>
    <t>Cost of construction in progress</t>
  </si>
  <si>
    <t>Xây dựng cơ bản dở dang</t>
  </si>
  <si>
    <t>Sửa chữa lớn TSCĐ</t>
  </si>
  <si>
    <t>CÁC KHOẢN ĐẦU TƯ TÀI CHÍNH DÀI HẠN</t>
  </si>
  <si>
    <t>Đầu tư vào công ty con</t>
  </si>
  <si>
    <t>Đầu tư vào công ty liên doanh, liên kết</t>
  </si>
  <si>
    <t>CHI PHÍ TRẢ TRƯỚC DÀI HẠN</t>
  </si>
  <si>
    <t>Short term loans and borrowings</t>
  </si>
  <si>
    <t>Short term loans</t>
  </si>
  <si>
    <t>Chi phí đền bù vùng nguyên liệu Tràng An</t>
  </si>
  <si>
    <t>Long term loans due</t>
  </si>
  <si>
    <t>Chi phí đền bù vùng nguyên liệu Đầm Hà</t>
  </si>
  <si>
    <t>Finance lease due</t>
  </si>
  <si>
    <t>Chi phí phân bổ công cụ dụng cụ, bao bì luân chuyển</t>
  </si>
  <si>
    <t>Issued shared due</t>
  </si>
  <si>
    <t>VAY VÀ NỢ NGẮN HẠN</t>
  </si>
  <si>
    <t>Accounts payable-trade and advances from customers</t>
  </si>
  <si>
    <t>Vay ngắn hạn</t>
  </si>
  <si>
    <t>Payable to suppliers</t>
  </si>
  <si>
    <t>Nợ dài hạn đến hạn trả</t>
  </si>
  <si>
    <t>Advances from customers</t>
  </si>
  <si>
    <t>THUẾ VÀ CÁC KHOẢN PHẢI NỘP NHÀ NƯỚC</t>
  </si>
  <si>
    <t>Taxes and payables to the State budget</t>
  </si>
  <si>
    <t>Thuế giá trị giá tăng</t>
  </si>
  <si>
    <t xml:space="preserve"> - Value added tax</t>
  </si>
  <si>
    <t>Thuế xuất, nhập khẩu</t>
  </si>
  <si>
    <t>Thuế thu nhập doanh nghiệp</t>
  </si>
  <si>
    <t>Thuế tài nguyên</t>
  </si>
  <si>
    <t xml:space="preserve"> - Land rental</t>
  </si>
  <si>
    <t>Tiền thuê đất, thuế nhà đất</t>
  </si>
  <si>
    <t xml:space="preserve"> - Other taxes</t>
  </si>
  <si>
    <t>Các loại thuế khác</t>
  </si>
  <si>
    <t>Các khoản phí, lệ phí và các khoản phải nộp khác</t>
  </si>
  <si>
    <t>CHI PHÍ PHẢI TRẢ</t>
  </si>
  <si>
    <t>Accrued expenses</t>
  </si>
  <si>
    <t>Trích trước chi phí ăn ca</t>
  </si>
  <si>
    <t>Trích trước chi phí sửa chữa lớn TSCD</t>
  </si>
  <si>
    <t>Chi phí phải trả khác</t>
  </si>
  <si>
    <t>CÁC KHOẢN PHẢI TRẢ, PHẢI NỘP NGẮN HẠN KHÁC</t>
  </si>
  <si>
    <t>Các khoản phải trả, phải nộp khác</t>
  </si>
  <si>
    <t>Tài sản thừa chờ xử lý</t>
  </si>
  <si>
    <t>Bảo hiểm y tế</t>
  </si>
  <si>
    <t>Bảo hiểm xã hội</t>
  </si>
  <si>
    <t>Kinh phí công đoàn</t>
  </si>
  <si>
    <t>Quỹ quản lý cấp trên</t>
  </si>
  <si>
    <t>PHẢI TRẢ DÀI HẠN NỘI BỘ</t>
  </si>
  <si>
    <t>Phải trả dài hạn nội bộ</t>
  </si>
  <si>
    <t>Phải trả dài hạn nội bộ về cấp vốn</t>
  </si>
  <si>
    <t>Vay dài hạn nội bộ</t>
  </si>
  <si>
    <t>Phải trả dài hạn nội bộ khác</t>
  </si>
  <si>
    <t xml:space="preserve">VAY DÀI HẠN VÀ NỢ DÀI HẠN </t>
  </si>
  <si>
    <t>Các khoản vay và nợ dài hạn</t>
  </si>
  <si>
    <t>Vay dài hạn</t>
  </si>
  <si>
    <t>Vay ngân hàng</t>
  </si>
  <si>
    <t>Vay đối tượng khác</t>
  </si>
  <si>
    <t>Nợ dài hạn</t>
  </si>
  <si>
    <t>Thuê tài chính</t>
  </si>
  <si>
    <t>Trái phiếu phát hành</t>
  </si>
  <si>
    <t>Nợ dài hạn khác</t>
  </si>
  <si>
    <t>Các khoản nợ thuê tài chính</t>
  </si>
  <si>
    <t xml:space="preserve">Thời hạn </t>
  </si>
  <si>
    <t>Năm nay</t>
  </si>
  <si>
    <t>Năm trước</t>
  </si>
  <si>
    <t>Tổng khoản phải thanh toán tiền thuê tài chính</t>
  </si>
  <si>
    <t>Trả tiền thuê tài chính</t>
  </si>
  <si>
    <t>Trả nợ gốc</t>
  </si>
  <si>
    <t>Từ 1 năm trở xuống</t>
  </si>
  <si>
    <t>Từ 1 năm đến 5 năm</t>
  </si>
  <si>
    <t>Trên 5 năm</t>
  </si>
  <si>
    <t>TÀI SẢN THUẾ THU NHẬP HOÃN LẠI VÀ THUẾ THU NHẬP HOÃN LẠI PHẢI TRẢ</t>
  </si>
  <si>
    <t>a)</t>
  </si>
  <si>
    <t>Tài sản thuế thu nhập hoãn lại</t>
  </si>
  <si>
    <t xml:space="preserve">Tài sản thuế thu nhập hoãn lại liên quan đến khoản </t>
  </si>
  <si>
    <t>chênh lệch tạm thời được khấu trừ</t>
  </si>
  <si>
    <t>lỗ tính thuế chưa sử dụng</t>
  </si>
  <si>
    <t>ưu đãi tính thuế chưa sử dụng</t>
  </si>
  <si>
    <t>30/09/2010</t>
  </si>
  <si>
    <t>Chi phí nhap hµng hoa don chua ve</t>
  </si>
  <si>
    <t>Quý III năm 2009</t>
  </si>
  <si>
    <t>Quý III năm 2010</t>
  </si>
  <si>
    <t>Quý 3/10</t>
  </si>
  <si>
    <t>Luü kÕ 9 th¸ng</t>
  </si>
  <si>
    <t>Quý 3/09</t>
  </si>
  <si>
    <t>Luü kÕ 9 th¸ng 09</t>
  </si>
  <si>
    <t>§«ng TriÒu ngµy 25 th¸ng 10 n¨m 2010</t>
  </si>
  <si>
    <t xml:space="preserve">Khoản hoàn nhập tài sản thuế thu nhập hoãn lại </t>
  </si>
  <si>
    <t>đã được ghi nhận từ các năm trước</t>
  </si>
  <si>
    <t xml:space="preserve">Tài sản thuế thu nhập hoãn </t>
  </si>
  <si>
    <t>b)</t>
  </si>
  <si>
    <t>Thuế thu nhập hoãn lại phải trả</t>
  </si>
  <si>
    <t>Thuế thu nhập hoãn lại phải trả phát sinh từ các khoản</t>
  </si>
  <si>
    <t xml:space="preserve"> chênh lệch tạm thời chịu thuế</t>
  </si>
  <si>
    <t xml:space="preserve">Khoản hoàn nhập thuế thu nhập hoãn lại phải trả </t>
  </si>
  <si>
    <t>VỐN CHỦ SỞ HỮU</t>
  </si>
  <si>
    <t>Vốn chủ sở hữu</t>
  </si>
  <si>
    <t>22.1. Bảng đối chiếu biến động của vốn chủ sở hữu</t>
  </si>
  <si>
    <t>Đơn vị tính: VND</t>
  </si>
  <si>
    <t>Bảng đối chiếu biến động của Vốn chủ sở hữu</t>
  </si>
  <si>
    <t>Vốn góp</t>
  </si>
  <si>
    <t>Thặng dư vốn cổ phần</t>
  </si>
  <si>
    <t>Quỹ đầu tư phát triển</t>
  </si>
  <si>
    <t>Quỹ dự phòng tài chính</t>
  </si>
  <si>
    <t>Lợi nhuận sau thuế chưa phân phối</t>
  </si>
  <si>
    <t>Vốn khác</t>
  </si>
  <si>
    <t>Quỹ đầu tư, phát triển</t>
  </si>
  <si>
    <t>Quỹ khác thuộc vốn chủ sở hữu</t>
  </si>
  <si>
    <t>Số dư đầu năm trước</t>
  </si>
  <si>
    <t>1 Số dư đầu kỳ</t>
  </si>
  <si>
    <t>Tăng vốn trong năm trước</t>
  </si>
  <si>
    <t>2 Số tăng trong kỳ</t>
  </si>
  <si>
    <t>Lãi trong năm trước</t>
  </si>
  <si>
    <t>Tăng khác</t>
  </si>
  <si>
    <t>Giảm vốn trong năm trước</t>
  </si>
  <si>
    <t xml:space="preserve"> -  ___</t>
  </si>
  <si>
    <t>Chia cổ tức</t>
  </si>
  <si>
    <t>3 Số giảm trong kỳ</t>
  </si>
  <si>
    <t>Giảm khác</t>
  </si>
  <si>
    <t>4 Số cuối kỳ</t>
  </si>
  <si>
    <t>Tăng vốn trong kỳ</t>
  </si>
  <si>
    <t>Lãi trong kỳ</t>
  </si>
  <si>
    <t>Giảm vốn trong kỳ</t>
  </si>
  <si>
    <t>22.2. Chi tiết vốn đầu tư của chủ sở hữu</t>
  </si>
  <si>
    <t>Chi tiết vốn đầu tư của chủ sở hữu</t>
  </si>
  <si>
    <t>Vốn góp của Nhà nước</t>
  </si>
  <si>
    <t>Vốn góp của các đối tượng khác</t>
  </si>
  <si>
    <t>Toàn bộ số vốn tại Công ty là vốn cổ phần thường</t>
  </si>
  <si>
    <t>22.3. Các giao dịch về vốn với các chủ sở hữu</t>
  </si>
  <si>
    <t>và phân phối cổ tức, lợi nhuận.</t>
  </si>
  <si>
    <t>- Vốn đầu tư của chủ sở hữu</t>
  </si>
  <si>
    <t>+ Vốn góp đầu năm</t>
  </si>
  <si>
    <t>+ Vốn góp tăng trong năm</t>
  </si>
  <si>
    <t>+ Vốn góp giảm trong năm</t>
  </si>
  <si>
    <t>+ Vốn góp cuối năm</t>
  </si>
  <si>
    <t>- Cổ tức, lợi nhuận được chia</t>
  </si>
  <si>
    <t>NGUỒN KINH PHÍ</t>
  </si>
  <si>
    <t>Nguồn kinh phí</t>
  </si>
  <si>
    <t>Nguồn kinh phí được cấp trong năm</t>
  </si>
  <si>
    <t>Chi sự nghiệp (*)</t>
  </si>
  <si>
    <t>Chi sự nghiệp</t>
  </si>
  <si>
    <t>Nguồn kinh phí còn lại cuối kỳ</t>
  </si>
  <si>
    <t>TÀI SẢN THUÊ NGOÀI</t>
  </si>
  <si>
    <t>Tài sản thuê ngoài</t>
  </si>
  <si>
    <t>Giá trị tài sản thuê ngoài</t>
  </si>
  <si>
    <t xml:space="preserve"> - TSCĐ thuê ngoài</t>
  </si>
  <si>
    <t xml:space="preserve"> - Tài sản khác thuê ngoài</t>
  </si>
  <si>
    <t>Tổng số tiền thuê tối thiểu trong tương lai của Hợp đồng</t>
  </si>
  <si>
    <t>thuê hoạt động TSCĐ không hủy ngang theo các thời hạn</t>
  </si>
  <si>
    <t xml:space="preserve"> - Từ 1 năm chở xuống</t>
  </si>
  <si>
    <t xml:space="preserve"> - Đến 1 năm</t>
  </si>
  <si>
    <t xml:space="preserve"> - Trên 1 đến 5 năm</t>
  </si>
  <si>
    <t xml:space="preserve"> - Trên 5 năm</t>
  </si>
  <si>
    <t>22.4. Cổ phiếu</t>
  </si>
  <si>
    <t>- Số lượng cổ phiếu được phép phát hành</t>
  </si>
  <si>
    <t xml:space="preserve"> - Số lượng cổ phiếu đã được phát hành và góp vốn đầy đủ</t>
  </si>
  <si>
    <t xml:space="preserve"> - Cổ phiếu thường</t>
  </si>
  <si>
    <t xml:space="preserve"> - Cổ phiếu ưu đãi</t>
  </si>
  <si>
    <t xml:space="preserve"> - Số lượng cổ phiếu được mua lại</t>
  </si>
  <si>
    <t xml:space="preserve"> - Số lượng cổ phiếu đang lưu hành</t>
  </si>
  <si>
    <t>* Mệnh giá cổ phiếu: 10.000 đồng</t>
  </si>
  <si>
    <t xml:space="preserve">22.5. Lãi cơ bản trên cổ phiếu </t>
  </si>
  <si>
    <t xml:space="preserve"> + Lợi nhuận kế toán sau thuế thu nhập doanh nghiệp
</t>
  </si>
  <si>
    <t xml:space="preserve"> + Các khoản điều chỉnh tăng hoặc giảm Lợi nhuận kế toán để xác định Lợi nhuận hoặc lỗ phân bổ cho cổ đông sở hữu cổ phiếu phổ thông:</t>
  </si>
  <si>
    <t xml:space="preserve"> Các khoản điều chỉnh tăng</t>
  </si>
  <si>
    <t xml:space="preserve"> Các khoản điều chỉnh giảm</t>
  </si>
  <si>
    <t xml:space="preserve"> + Lợi nhuận hoặc lỗ phân bổ cho cổ đông sở hữu cổ phiếu phổ thông</t>
  </si>
  <si>
    <t xml:space="preserve"> + Cổ phiếu phổ thông đang lưu hành bình quân trong kỳ</t>
  </si>
  <si>
    <t xml:space="preserve"> + Lãi cơ bản trên cổ phiếu</t>
  </si>
  <si>
    <t>VI. THÔNG TIN BỔ SUNG CHO CÁC KHOẢN MỤC TRÌNH BÀY TRONG KẾT QUẢ KINH DOANH</t>
  </si>
  <si>
    <t>TỔNG DOANH THU BÁN HÀNG VÀ CUNG CẤP DỊCH VỤ</t>
  </si>
  <si>
    <t>Doanh thu</t>
  </si>
  <si>
    <t xml:space="preserve">Doanh thu bán hàng </t>
  </si>
  <si>
    <t xml:space="preserve"> - Doanh thu bán hàng</t>
  </si>
  <si>
    <t>- Doanh thu bán thành phẩm, hàng hóa</t>
  </si>
  <si>
    <t>- Doanh thu khác</t>
  </si>
  <si>
    <t>Doanh thu của hợp đồng xây dựng</t>
  </si>
  <si>
    <t xml:space="preserve">CÁC KHOẢN GIẢM TRỪ DOANH THU </t>
  </si>
  <si>
    <t>Chiết khấu thương mại</t>
  </si>
  <si>
    <t xml:space="preserve"> - Chiết khấu thương mại</t>
  </si>
  <si>
    <t>Giảm giá hàng bán</t>
  </si>
  <si>
    <t>Hàng bán bị trả lại</t>
  </si>
  <si>
    <t>Thuế GTGT (trực tiếp) phải nộp</t>
  </si>
  <si>
    <t xml:space="preserve"> - Thuế GTGT (trực tiếp) phải nộp</t>
  </si>
  <si>
    <t>Thuế TTĐB</t>
  </si>
  <si>
    <t xml:space="preserve"> - Thuế TTĐB</t>
  </si>
  <si>
    <t>Thuế xuất khẩu</t>
  </si>
  <si>
    <t xml:space="preserve"> - Thuế xuất khẩu</t>
  </si>
  <si>
    <t>DOANH THU THUẦN VỀ BÁN HÀNG VÀ CUNG CẤP DỊCH VỤ</t>
  </si>
  <si>
    <r>
      <t xml:space="preserve">Doanh thu thuần, </t>
    </r>
    <r>
      <rPr>
        <i/>
        <sz val="11"/>
        <rFont val="Times New Roman"/>
        <family val="1"/>
      </rPr>
      <t>trong đó</t>
    </r>
  </si>
  <si>
    <t>Doanh thu thuần sản phẩm, hàng hóa</t>
  </si>
  <si>
    <t xml:space="preserve"> - Doanh thu thuần trao đổi hàng hóa</t>
  </si>
  <si>
    <t>Doanh thu thuần khác</t>
  </si>
  <si>
    <t xml:space="preserve"> - Doanh thu thuần trao đổi dịch vụ</t>
  </si>
  <si>
    <t>Doanh thu thuần hợp đồng xây dựng</t>
  </si>
  <si>
    <t>GIÁ VỐN HÀNG BÁN</t>
  </si>
  <si>
    <t>Giá vốn của sản phẩm, hàng hóa đã bán</t>
  </si>
  <si>
    <t>Giá vốn của hàng hóa dịch vụ khác</t>
  </si>
  <si>
    <t>Giá vốn của hợp đồng xây dựng</t>
  </si>
  <si>
    <t xml:space="preserve">Giá trị còn lại, chi phí nhượng bán, thanh lý của </t>
  </si>
  <si>
    <t>bất động sản đầu tư đã bán</t>
  </si>
  <si>
    <t>Chi phí kinh doanh bất động sản đầu tư</t>
  </si>
  <si>
    <t>Hao hụt, mất mát hàng tồn kho</t>
  </si>
  <si>
    <t>Các khoản chi phí vượt mức bình thường</t>
  </si>
  <si>
    <t>Dự phòng giảm giá hàng tồn kho</t>
  </si>
  <si>
    <t>DOANH THU HOẠT ĐỘNG TÀI CHÍNH</t>
  </si>
  <si>
    <t>Lãi tiền gửi, tiền cho vay</t>
  </si>
  <si>
    <t>Lãi đầu tư trái phiếu, kỳ phiếu, tín phiếu</t>
  </si>
  <si>
    <t>Cổ tức, lợi nhuận được chia</t>
  </si>
  <si>
    <t>Lãi bán ngoại tệ</t>
  </si>
  <si>
    <t>Lãi chênh lệch tỷ giá đã thực hiện</t>
  </si>
  <si>
    <t>Lãi chênh lệch tỷ giá chưa thực hiện</t>
  </si>
  <si>
    <t>Lãi bán hàng trả chậm</t>
  </si>
  <si>
    <t>Doanh thu hoạt động tài chính khác</t>
  </si>
  <si>
    <t>CHI PHÍ TÀI CHÍNH</t>
  </si>
  <si>
    <t>Chi phí tài chính</t>
  </si>
  <si>
    <t>Lãi tiền vay</t>
  </si>
  <si>
    <t>Chi phí hoạt động tài chính</t>
  </si>
  <si>
    <t>Chi phí thuê tài chính, thuê tài sản</t>
  </si>
  <si>
    <t>Lỗ do thanh lý các khoản đầu tư ngắn hạn</t>
  </si>
  <si>
    <t>Lỗ do thanh lý các khoản đầu tư ngắn hạn, dài hạn</t>
  </si>
  <si>
    <t>Lỗ do bán ngoại tệ</t>
  </si>
  <si>
    <t>Lỗ chênh lệch tỷ giá đã thực hiện</t>
  </si>
  <si>
    <t>Lỗ chênh lệch tỷ giá chưa thực hiện</t>
  </si>
  <si>
    <t>Dự phòng giảm giá các khoản đầu tư</t>
  </si>
  <si>
    <t>Chi phí tài chính khác</t>
  </si>
  <si>
    <t>Lỗ phát sinh khi bán ngoại tệ</t>
  </si>
  <si>
    <t>CHI PHÍ THUẾ THU NHẬP DOANH NGHIỆP HIỆN HÀNH</t>
  </si>
  <si>
    <t>Công ty có nghĩa vụ nộp những loại thuế sau đây:</t>
  </si>
  <si>
    <t xml:space="preserve"> - Thuế Thu nhập doanh nghiệp: Thuế suất 25% trên lợi nhuận thu được.</t>
  </si>
  <si>
    <t xml:space="preserve"> - Năm 2010 đơn vị được miễn giảm 50% thuế TNDN.</t>
  </si>
  <si>
    <t xml:space="preserve"> - Thuế GTGT phải nộp theo quy định của luật thuế GTGT.</t>
  </si>
  <si>
    <t xml:space="preserve"> - Các loại thuế khác theo quy định hiện hành tại Việt Nam</t>
  </si>
  <si>
    <t>Chi phí thuế TNDN tính trên thu nhập chịu thuế</t>
  </si>
  <si>
    <t xml:space="preserve"> năm hiện hành</t>
  </si>
  <si>
    <t>Điều chỉnh chi phí thuế TNDN của các năm trước</t>
  </si>
  <si>
    <t>và chi phí thuế TNDN hiện hành năm nay</t>
  </si>
  <si>
    <t>CHI PHÍ SẢN XUẤT THEO YẾU TỐ</t>
  </si>
  <si>
    <t>Chi phí sản xuất kinh doanh theo yếu tố</t>
  </si>
  <si>
    <t xml:space="preserve"> - Chi phí nguyên liệu, vật liệu</t>
  </si>
  <si>
    <t>Chi phí nguyên liệu, vật liệu</t>
  </si>
  <si>
    <t xml:space="preserve"> + Đất sét</t>
  </si>
  <si>
    <t xml:space="preserve"> + Than</t>
  </si>
  <si>
    <t xml:space="preserve"> + Vật liệu khác</t>
  </si>
  <si>
    <t xml:space="preserve"> - Chi phí nhân công</t>
  </si>
  <si>
    <t>Chi phí nhân công</t>
  </si>
  <si>
    <t xml:space="preserve"> + Lương</t>
  </si>
  <si>
    <t xml:space="preserve"> + BHXH, BHYT, KPCĐ</t>
  </si>
  <si>
    <t xml:space="preserve"> + Ăn ca</t>
  </si>
  <si>
    <t xml:space="preserve"> - Chi phí khấu hao TSCĐ</t>
  </si>
  <si>
    <t>Chi phí khấu hao TSCĐ</t>
  </si>
  <si>
    <t xml:space="preserve"> - Chi phí dịch vụ mua ngoài</t>
  </si>
  <si>
    <t>Chi phí dịch vụ mua ngoài</t>
  </si>
  <si>
    <t xml:space="preserve"> - Chi phí khác bằng tiền</t>
  </si>
  <si>
    <t>Chi phí khác bằng tiền</t>
  </si>
  <si>
    <t xml:space="preserve">CÁC GIAO DỊCH KHÔNG BẰNG TIỀN ẢNH HƯỞNG ĐẾN BÁO CÁO LƯU CHUYỂN TIỀN TỆ </t>
  </si>
  <si>
    <t>Tiền và các khoản tương đương tiền cuối kỳ</t>
  </si>
  <si>
    <t>VÀ CÁC KHOẢN TIỀN DO DOANH NGHIỆP NẮM GIỮ NHƯNG KHÔNG ĐƯỢC SỬ DỤNG</t>
  </si>
  <si>
    <t>6 tháng đầu năm 2006</t>
  </si>
  <si>
    <t>6 tháng đầu năm 2005</t>
  </si>
  <si>
    <t>Các giao dịch không bằng tiền</t>
  </si>
  <si>
    <t xml:space="preserve">Mua tài sản bằng cách nhận các khoản nợ liên quan </t>
  </si>
  <si>
    <t>Mua tài sản bằng cách nhận các khoản nợ liên quan trực tiếp</t>
  </si>
  <si>
    <t xml:space="preserve"> trực tiếp hoặc thông qua nghiệp vụ cho thuê tài chính</t>
  </si>
  <si>
    <t xml:space="preserve"> hoặc thông qua nghiệp vụ cho thuê tài chính</t>
  </si>
  <si>
    <t>- Mua Doanh nghiệp thông qua phát hành cổ phiếu</t>
  </si>
  <si>
    <t>Mua doanh nghiệp thông qua phát hành cổ phiếu</t>
  </si>
  <si>
    <t>- Chuyển nợ thành vốn chủ sở hữu</t>
  </si>
  <si>
    <t>Mua và thanh lý công ty con hoặc đơn vị kinh doanh</t>
  </si>
  <si>
    <t>Mua và thanh lý công ty con hoặc đơn vị kinh doanh khác trong kỳ báo cáo</t>
  </si>
  <si>
    <t xml:space="preserve"> khác trong kỳ báo cáo</t>
  </si>
  <si>
    <t>-Tổng giá trị mua hoặc thanh lý</t>
  </si>
  <si>
    <t>Tổng giá trị mua hoặc thanh lý</t>
  </si>
  <si>
    <t>Phần giá trị mua hoặc thanh lý được thanh toán bằng tiền</t>
  </si>
  <si>
    <t xml:space="preserve"> và các khoản tương đương tiền</t>
  </si>
  <si>
    <t>Số tiền và các khoản tương đương tiền thực có trong công ty</t>
  </si>
  <si>
    <t>Số tiền và các khoản tương đương tiền thực có trong công ty con</t>
  </si>
  <si>
    <t>con hoặc đơn vị kinh doanh khác được mua hoặc thanh lý</t>
  </si>
  <si>
    <t xml:space="preserve"> hoặc đơn vị kinh doanh khác được mua hoặc thanh lý</t>
  </si>
  <si>
    <t>Phần giá trị tài sản và công nợ không phải là tiền và các</t>
  </si>
  <si>
    <t>Phần giá trị tài sản và công nợ không phải là tiền và các khoản tương đương tiền</t>
  </si>
  <si>
    <t xml:space="preserve"> khoản tương đương tiền trong công ty con hoặc đơn vị kinh </t>
  </si>
  <si>
    <t xml:space="preserve"> doanh khác được mua hoặc thanh lý trong kỳ</t>
  </si>
  <si>
    <t xml:space="preserve"> trong công ty con hoặc đơn vị kinh doanh khác được mua hoặc thanh lý trong kỳ</t>
  </si>
  <si>
    <t>Số đầu kỳ</t>
  </si>
  <si>
    <t>I.</t>
  </si>
  <si>
    <t>§Æc ®iÓm ho¹t ®éng</t>
  </si>
  <si>
    <t>1-</t>
  </si>
  <si>
    <t>Hinh thøc së h÷u vèn:</t>
  </si>
  <si>
    <t>C«ng ty Cæ phÇn</t>
  </si>
  <si>
    <t>2-</t>
  </si>
  <si>
    <t>LÜnh vùc kinh doanh:</t>
  </si>
  <si>
    <t>S¶n xuÊt vËt liÖu x©y dùng</t>
  </si>
  <si>
    <t>3-</t>
  </si>
  <si>
    <t>Ngµnh nghÒ kinh doanh:</t>
  </si>
  <si>
    <t>II.</t>
  </si>
  <si>
    <t>Niªn ®é kÕ to¸n, ®¬n vÞ tiÒn tÖ sö dông trong kÕ to¸n</t>
  </si>
  <si>
    <t>Niªn ®é kÕ to¸n ( b¾t ®Çu tõ ngµy 01/01/ kÕt thóc vµo ngµy 31/12 hµng n¨m )</t>
  </si>
  <si>
    <t xml:space="preserve">2- </t>
  </si>
  <si>
    <t>§¬n vÞ tiÒn tÖ sö dông trong kÕ to¸n: §ång ViÖt Nam</t>
  </si>
  <si>
    <t>III.</t>
  </si>
  <si>
    <t>ChÕ ®é kÕ to¸n ¸p dông</t>
  </si>
  <si>
    <t>ChÕ ®é kÕ to¸n ¸p dông:</t>
  </si>
  <si>
    <t>ChÕ ®é hiÖn hµnh</t>
  </si>
  <si>
    <t xml:space="preserve">H×nh thøc kÕ to¸n ¸p dông: </t>
  </si>
  <si>
    <t>NhËt ký chung</t>
  </si>
  <si>
    <t>IV.</t>
  </si>
  <si>
    <t>Tuyªn bè vÒ viÖc tu©n thñ chuÈn mùc kÕ to¸n vµ chÕ ®é kÕ to¸n ViÖt Nam</t>
  </si>
  <si>
    <t>Nguyªn t¾c x¸c ®Þnh c¸c kho¶n tiÒn: tiÒn mÆt, tiÒn göi ng©n hµng, tiÒn ®ang chuyÓn gåm</t>
  </si>
  <si>
    <t>- Nguyªn t¾c x¸c ®Þnh c¸c kho¶n t­¬ng ®­¬ng tiÒn:</t>
  </si>
  <si>
    <t xml:space="preserve">       Lµ c¸c kho¶n ®Çu t­ ng¾n h¹n kh«ng qu¸ 3 th¸ng cã kh¶ n¨ng chuyÓn ®æi dÔ dµng thµnh tiÒn vµ kh«ng cã nhiÒu rñi ro trong chuyÓn ®æi thµnh tiÒn kÓ tõ ngµy mua kho¶n ®Çu t­ ®ã t¹i thêi ®iÓm b¸o c¸o.</t>
  </si>
  <si>
    <t>- Nguyªn t¾c vµ ph­¬ng ph¸p chuyÓn ®æi c¸c ®ång tiÒn kh¸c ra ®ång tiÒn sö dông trong kÕ to¸n:</t>
  </si>
  <si>
    <t xml:space="preserve">       C¸c nghiÖp vô kinh tÕ ph¸t sinh b»ng ngo¹i tÖ ®­îc quy ®æi ra ®ång ViÖt Nam theo tû gi¸ b×nh qu©n liªn ng©n hµng t¹i thêi ®iÓm ph¸t sinh nghiÖp vô. T¹i thêi ®iÓm cuèi n¨m c¸c kho¶n môc tiÒn tÖ cã gèc ngo¹i tÖ ®­îc quy ®æi theo tû gi¸ b×nh qu©n liªn ng©n hµng do Ng©n hµng Nhµ n­íc ViÖt Nam c«ng bè vµo ngµy kÕt thóc niªn ®é kÕ to¸n.</t>
  </si>
  <si>
    <t>Chinh s¸ch kÕ to¸n ®èi víi hµng tån kho:</t>
  </si>
  <si>
    <t xml:space="preserve">        Hµng tån kho ®­îc tÝnh theo gi¸ gèc. Tr­êng hîp gi¸ trÞ thuÇn cã thÓ thùc hiÖn ®­îc thÊp h¬n gi¸ gèc
th× ph¶i tÝnh theo gi¸ trÞ thuÇn cã thÓ thùc hiÖn ®­îc.Gi¸ gèc hµng tån kho bao gåm chi phÝ mua, chi phÝ chÕ biÕn vµ c¸c chi phÝ liªn quan trùc tiÕp kh¸c ph¸t sinh ®Ó cã ®­îc hµng tån kho ë ®Þa ®iÓm vµ tr¹ng th¸i hiÖn t¹i.</t>
  </si>
  <si>
    <t xml:space="preserve">        Gi¸ gèc cña hµng tån kho mua ngoµi bao gåm gi¸ mua, c¸c lo¹i  thuÕ kh«ng ®­îc hoµn l¹i, chi phÝ vËn chuyÓn, bèc xÕp, b¶o qu¶n trong qu¸ tr×nh mua hµng vµ c¸c chi phÝ kh¸c cã liªn quan trùc tiÕp ®Õn viÖc mua hµng tån kho. </t>
  </si>
  <si>
    <t xml:space="preserve">        S¶n phÈm dë dang cuèi kú ®­îc x¸c ®Þnh theo s¶n l­îng hoµn thµnh t­¬ng ®­¬ng vµ tû lÖ thu b×nh qu©n theo kho¸n.</t>
  </si>
  <si>
    <t>- Ph­¬ng ph¸p h¹ch to¸n hµng tån kho (kª khai th­êng xuyªn hay kiÓm kª ®Þnh kú):Kª khai th­êng xuyªn</t>
  </si>
  <si>
    <t>- LËp dù phßng gi¶m gi¸ hµng tån kho:</t>
  </si>
  <si>
    <t>Nguyªn t¾c ghi nhËn c¸c kho¶n ph¶i thu th­¬ng m¹i vµ ph¶i thu kh¸c:</t>
  </si>
  <si>
    <t>- Nguyªn t¾c ghi nhËn:</t>
  </si>
  <si>
    <t xml:space="preserve"> + Cã thêi h¹n thu håi hoÆc thanh to¸n d­íi 1 n¨m (hoÆc trong mét chu kú s¶n xuÊt kinh doanh) ®­îc ph©n lo¹i lµ Tµi s¶n ng¾n h¹n.</t>
  </si>
  <si>
    <t xml:space="preserve"> + Cã thêi h¹n thu håi hoÆc thanh to¸n trªn 1 n¨m (hoÆc trªn mét chu kú s¶n xuÊt kinh doanh) ®­îc ph©n
lo¹i lµ Tµi s¶n dµi h¹n.</t>
  </si>
  <si>
    <t>- LËp dù phßng ph¶i thu khã ®ßi:</t>
  </si>
  <si>
    <t>4-</t>
  </si>
  <si>
    <t>Nguyªn t¾c x¸c ®Þnh c¸c kho¶n ph¶i thu, ph¶i tr¶ theo tiÕn ®é kÕ ho¹ch hîp ®ång x©y dùng:</t>
  </si>
  <si>
    <t>- Nguyªn t¾c x¸c ®Þnh kho¶n ph¶i thu theo tiÕn ®é kÕ ho¹ch hîp ®ång x©y dùng:</t>
  </si>
  <si>
    <t>- Nguyªn t¾c x¸c ®Þnh kho¶n ph¶i tr¶ theo tiÕn ®é kÕ ho¹ch hîp ®ång x©y dùng:</t>
  </si>
  <si>
    <t>5-</t>
  </si>
  <si>
    <t>Ghi nhËn vµ khÊu hao TSC§</t>
  </si>
  <si>
    <t>- Nguyªn t¾c ghi nhËn nguyªn gÝa TSC§:</t>
  </si>
  <si>
    <t>+ Tµi s¶n cè ®Þnh ®­îc ghi nhËn theo gi¸ gèc. Trong qu¸ tr×nh sö dông, tµi s¶n cè ®Þnh ®­îc ghi nhËn theo nguyªn gi¸, hao mßn luü kÕ vµ gi¸ trÞ cßn l¹i.</t>
  </si>
  <si>
    <t>- Ph­¬ng ph¸p khÊu hao TSC§ h÷u h×nh vµ TSC§ v« h×nh</t>
  </si>
  <si>
    <t xml:space="preserve">+ KhÊu hao ®­îc trÝch theo ph­¬ng ph¸p ®­êng th¼ng. </t>
  </si>
  <si>
    <t>6-</t>
  </si>
  <si>
    <t>Hîp ®ång thuª tµi chÝnh:</t>
  </si>
  <si>
    <t>- Nguyªn t¾c ghi nhËn nguyªn gÝa TSC§ thuª tµi chÝnh</t>
  </si>
  <si>
    <t xml:space="preserve"> + Tµi s¶n cè ®Þnh thuª tµi chÝnh ®­îc ghi nhËn nguyªn gi¸ theo gi¸ trÞ hîp lý hoÆc gi¸ trÞ hiÖn t¹i cña kho¶n thanh to¸n tiÒn thuª tèi thiÓu (kh«ng bao gåm thuÕ GTGT) vµ c¸c chi phÝ trùc tiÕp ph¸t sinh ban ®Çu liªn quan ®Õn TSC§ thuª tµi chÝnh. Trong qu¸ tr×nh sö dông, tµi s¶n cè ®Þnh thuª tµi chÝnh ®­îc ghi nhËn theo nguyªn gi¸, hao mßn luü kÕ vµ gi¸ trÞ cßn l¹i.</t>
  </si>
  <si>
    <t>- Nguyªn t¾c vµ ph­¬ng ph¸p khÊu hao TSC§ thuª tµi chÝnh</t>
  </si>
  <si>
    <t>+ TSC§ thuª tµi chÝnh ®­îc trÝch khÊu hao nh­ TSC§ cña c«ng ty</t>
  </si>
  <si>
    <t>7-</t>
  </si>
  <si>
    <t>Ghi nhËn vµ khÊu hao bÊt ®éng s¶n ®Çu t­:</t>
  </si>
  <si>
    <t>- Nguyªn t¾c ghi nhËn bÊt ®éng s¶n ®Çu t­:</t>
  </si>
  <si>
    <t>- Nguyªn t¾c vµ ph­¬ng ph¸p khÊu hao bÊt ®éng s¶n ®Çu t­:</t>
  </si>
  <si>
    <t>8-</t>
  </si>
  <si>
    <t>Nguyªn t¾c vèn ho¸ c¸c kho¶n chi phÝ ®i vay vµ c¸c kho¶n chi phÝ kh¸c:</t>
  </si>
  <si>
    <t>- Nguyªn t¾c vèn ho¸ c¸c kho¶n chi phÝ ®i vay:</t>
  </si>
  <si>
    <t>+ Cã thêi h¹n thanh to¸n d­íi 1 n¨m hoÆc trong mét chu kú s¶n xuÊt kinh doanh ®­îc ph©n lo¹i lµ
nî ng¾n h¹n.</t>
  </si>
  <si>
    <t>+ Cã thêi h¹n  thanh to¸n trªn 1 n¨m hoÆc trªn mét chu kú s¶n xuÊt kinh doanh ®­îc ph©n lo¹i lµ nî dµi h¹n.</t>
  </si>
  <si>
    <t>- Tû lÖ vèn ho¸ chi phÝ ®i vay ®­îc sö dông ®Ó x¸c ®Þnh chi phÝ ®i vay ®­îc vèn ho¸ trong kú:</t>
  </si>
  <si>
    <t>- Nguyªn t¾c vèn ho¸ c¸c kho¶n chi phÝ kh¸c:</t>
  </si>
  <si>
    <t>+ Chi phÝ kh¸c phôc vô cho ho¹t ®éng ®Çu t­ x©y dùng c¬ b¶n, c¶i t¹o, n©ng cÊp TSC§ trong kú ®­îc vèn ho¸ vµo TSC§ ®ang ®­îc ®Çu t­ hoÆc c¶i t¹o n©ng cÊp ®ã.</t>
  </si>
  <si>
    <t>- Ph­¬ng ph¸p ph©n bæ chi phÝ tr¶ tr­íc:</t>
  </si>
  <si>
    <t>- Ph­¬ng ph¸p ph©n bæ lîi thÕ th­¬ng m¹i:</t>
  </si>
  <si>
    <t>9-</t>
  </si>
  <si>
    <t>Nguyªn t¾c kÕ to¸n chi phÝ nghiªn cøu vµ triÓn khai:</t>
  </si>
  <si>
    <t>10-</t>
  </si>
  <si>
    <t>KÕ to¸n c¸c kho¶n ®Çu t­ tµi chÝnh:</t>
  </si>
  <si>
    <t>- Nguyªn t¾c ghi nhËn c¸c kho¶n ®Çu t­ vµo c«ng ty con, c«ng ty liªn kÕt:</t>
  </si>
  <si>
    <t>- Nguyªn t¾c ghi nhËn c¸c kho¶n ®Çu t­ chøng kho¸n ng¾n h¹n, dµi h¹n</t>
  </si>
  <si>
    <t>- Nguyªn t¾c ghi nhËn c¸c kho¶n ®Çu t­ chøng kho¸n ng¾n h¹n, dµi h¹n kh¸c:</t>
  </si>
  <si>
    <t>- Ph­¬ng ph¸p lËp dù phßng gi¶m gi¸ ®Çu t­ chøng kho¸n ng¾n h¹n, dµi h¹n:</t>
  </si>
  <si>
    <t>11-</t>
  </si>
  <si>
    <t>KÕ to¸n c¸c ho¹t ®éng liªn doanh:</t>
  </si>
  <si>
    <t xml:space="preserve">- Nguyªn t¾c kÕ to¸n ho¹t ®éng liªn doanh d­íi h×nh thøc: Ho¹t ®éng kinh doanh ®ång kiÓm so¸t vµ tµi s¶n </t>
  </si>
  <si>
    <t>®ång kiÓm so¸t; c¬ së kinh doanh ®ång kiÓm so¸t:</t>
  </si>
  <si>
    <t>12-</t>
  </si>
  <si>
    <t>Ghi nhËn c¸c kho¶n ph¶i tr¶ th­¬ng m¹i vµ ph¶i tr¶ kh¸c:</t>
  </si>
  <si>
    <t>13-</t>
  </si>
  <si>
    <t xml:space="preserve">Ghi nhËn chi phÝ ph¶i tr¶, trÝch tr­íc chi phÝ söa ch÷a lín, chi phÝ b¶o hµnh s¶n phÈm, trÝch quü dù phßng </t>
  </si>
  <si>
    <t>trî cÊp mÊt viÖc lµm:</t>
  </si>
  <si>
    <t>14-</t>
  </si>
  <si>
    <t>Ghi nhËn c¸c kho¶n chi phÝ tr¶ tr­íc, dù phßng:</t>
  </si>
  <si>
    <t>15-</t>
  </si>
  <si>
    <t>Ghi nhËn c¸c tr¸i phiÕu cã thÓ chuyÓn ®æi:</t>
  </si>
  <si>
    <t>16-</t>
  </si>
  <si>
    <t>Nguyªn t¾c chuyÓn ®æi ngo¹i tÖ vµ ph­¬ng ph¸p dù phßng rñi ro hèi ®o¸i:</t>
  </si>
  <si>
    <t>17-</t>
  </si>
  <si>
    <t>Nguån vèn chñ së h÷u</t>
  </si>
  <si>
    <t>+ Ghi nhËn vµ tr×nh bµy cæ phiÕu mua l¹i:</t>
  </si>
  <si>
    <t>+ Ghi nhËn cæ tøc: Cæ tøc ph¶i tr¶ cho c¸c cæ ®«ng ®­îc ghi nhËn lµ kho¶n ph¶i tr¶ trong B¶ng C©n ®èi kÕ to¸n cña C«ng ty sau khi cã th«ng b¸o chia cæ tøc cña Héi ®ång Qu¶n trÞ C«ng ty.</t>
  </si>
  <si>
    <t>+ Nguyªn t¾c trÝch lËp c¸c kho¶n dù tr÷ c¸c quü lîi nhuËn sau thuÕ:</t>
  </si>
  <si>
    <t>18-</t>
  </si>
  <si>
    <t>Nguyªn t¾c ghi nhËn doanh thu</t>
  </si>
  <si>
    <t>+ Nguyªn t¾c ghi nhËn doanh thu b¸n hµng: ®­îc ghi nhËn khi tho¶ m·n c¸c ®iÒu kÞªn sau:</t>
  </si>
  <si>
    <t xml:space="preserve">      PhÇn lín rñi ro vµ lîi Ých g¾n liÒn víi quyÒn së h÷u s¶n phÈm hoÆc hµng hãa ®· ®­îc chuyÓn giao cho ng­êi mua;</t>
  </si>
  <si>
    <t xml:space="preserve">      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</si>
  <si>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</si>
  <si>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</si>
  <si>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</si>
  <si>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 Nguyªn t¾c ghi nhËn doanh thu cung cÊp dÞch vô:</t>
  </si>
  <si>
    <t xml:space="preserve">    §­îc ghi nhËn khi kÕt qu¶ cña giao dÞch ®ã ®­îc x¸c ®Þnh mét c¸ch ®¸ng tin cËy. Tr­êng hîp viÖc cung cÊp dÞch vô liªn quan ®Õn nhiÒu kú th× doanh thu ®­îc ghi nhËn trong kú theo kÕt qu¶ phÇn c«ng viÖc ®· hoµn thµnh vµo ngµy lËp B¶ng C©n ®èi kÕ to¸n cña kú ®ã. KÕt qu¶ cña giao dÞch cung cÊp dÞch vô ®­îc x¸c ®Þnh khi tháa m·n c¸c ®iÒu kiÖn sau:</t>
  </si>
  <si>
    <t>Cã kh¶ n¨ng thu ®­îc lîi Ých kinh tÕ tõ giao dÞch cung cÊp dÞch vô ®ã;</t>
  </si>
  <si>
    <t>X¸c ®Þnh ®­îc phÇn c«ng viÖc ®· hoµn thµnh vµo ngµy lËp B¶ng c©n ®èi kÕ to¸n;</t>
  </si>
  <si>
    <t>X¸c ®Þnh ®­îc chi phÝ ph¸t sinh cho giao dÞch vµ chi phÝ ®Ó hoµn thµnh giao dÞch cung cÊp dÞch vô ®ã</t>
  </si>
  <si>
    <t xml:space="preserve"> *PhÇn c«ng viÖc cung cÊp dÞch vô ®· hoµn thµnh ®­îc x¸c ®Þnh theo ph­¬ng ph¸p ®¸nh gi¸ c«ng viÖc hoµn thµnh</t>
  </si>
  <si>
    <t>+ Nguyªn t¾c ghi nhËn doanh thu ho¹t ®éng tµi chÝnh:</t>
  </si>
  <si>
    <t>Doanh thu ph¸t sinh tõ tiÒn l·i, tiÒn b¶n quyÒn, cæ tøc, lîi nhuËn ®­îc chia vµ c¸c kho¶n doanh thu ho¹t ®éng tµi chÝnh kh¸c ®­îc ghi nhËn khi tháa m·n ®ång thêi hai (2) ®iÒu kiÖn sau:</t>
  </si>
  <si>
    <t>Cã kh¶ n¨ng thu ®­îc lîi Ých kinh tÕ tõ giao dÞch ®ã;</t>
  </si>
  <si>
    <t>Doanh thu ®­îc x¸c ®Þnh t­¬ng ®èi ch¾c ch¾n.</t>
  </si>
  <si>
    <t>19-</t>
  </si>
  <si>
    <t>Nguyªn t¾c ghi nhËn doanh thu, chi phÝ x©y dùng:</t>
  </si>
  <si>
    <t>+ Nguyªn t¾c ghi nhËn doanh thu hîp ®ång x©y dùng:</t>
  </si>
  <si>
    <t>+ Nguyªn t¾c ghi nhËn chi phÝ hîp ®ång x©y dùng</t>
  </si>
  <si>
    <t>B¶n thuyÕt minh b¸o c¸o tµi chÝnh</t>
  </si>
  <si>
    <t>Các khoản tiền và tương đương tiền doanh nghiệp nắm giữ nhưng không được sử dụng</t>
  </si>
  <si>
    <t>Các khoản tiền nhận ký quỹ, ký cược ngắn hạn, dài hạn</t>
  </si>
  <si>
    <t>Kinh phí dự án</t>
  </si>
  <si>
    <t>…</t>
  </si>
  <si>
    <t>NHỮNG THÔNG TIN KHÁC</t>
  </si>
  <si>
    <t>VII</t>
  </si>
  <si>
    <t>Những thông tin khác</t>
  </si>
  <si>
    <t>Những khoản nợ tiềm tàng, khoản cam kết và những thông tin tài chính khác</t>
  </si>
  <si>
    <t>Những thông tin so sánh ( những thay đổi về thông tin năm trước)</t>
  </si>
  <si>
    <t>- Tổng số nợ phải thu có gốc ngoại tệ trong  tổng số dư nợ tới cuối năm (USD)</t>
  </si>
  <si>
    <t>- Tổng số nợ quá hạn và mức độ quá hạn.</t>
  </si>
  <si>
    <t>- Tổng số nợ đang tranh chấp</t>
  </si>
  <si>
    <t>Nguyễn Thị Vân</t>
  </si>
  <si>
    <t>15. Chi phÝ thuÕ TNDN hiện hµnh</t>
  </si>
  <si>
    <t xml:space="preserve">   lý do tranh chấp</t>
  </si>
  <si>
    <t>- Đánh giá của Ban giám đốc về khả năng  thu hồi các khoản nợ xấu</t>
  </si>
  <si>
    <t>Không có nợ xấu</t>
  </si>
  <si>
    <t>- Tổng Số nợ phải trả có gốc ngoại tệ trong tổng số dư nợ tới cuối kỳ (USD)</t>
  </si>
  <si>
    <t>-Thông tin về tình hình kinh doanh của các đơn vị trực thuộc</t>
  </si>
  <si>
    <t xml:space="preserve">  + Văn phòng Cảng</t>
  </si>
  <si>
    <t xml:space="preserve">  + Xí nghiệp Xếp dỡ Hoàng Diệu</t>
  </si>
  <si>
    <t xml:space="preserve">  + Xí nghiệp Xếp dỡ Chùa Vẽ</t>
  </si>
  <si>
    <t xml:space="preserve">  + Xí nghiệp Xếp dỡ &amp; VT Bạch Đằng</t>
  </si>
  <si>
    <t xml:space="preserve">  + Xí nghiệp Xếp dỡ &amp; VT Thủy</t>
  </si>
  <si>
    <t xml:space="preserve">  + Xí nghiệp Xếp dỡ Lê Thánh Tông</t>
  </si>
  <si>
    <t xml:space="preserve">  + Trung Tâm Y Tế</t>
  </si>
  <si>
    <r>
      <t>Các sự kiện sau ngày kết thúc kỳ kế toán năm</t>
    </r>
    <r>
      <rPr>
        <b/>
        <i/>
        <sz val="11"/>
        <rFont val="Times New Roman"/>
        <family val="1"/>
      </rPr>
      <t xml:space="preserve"> (nếu có)</t>
    </r>
  </si>
  <si>
    <t>[Nếu các sự kiện phát sinh sau niên độ đã được điều chỉnh trên Báo cáo tài chính năm nay thì nêu các ảnh hưởng của sự kiện đến Báo cáo tài chính ở trong phần thuyết minh các chỉ tiêu tương ứng.]</t>
  </si>
  <si>
    <t>[Trình bày các thông tin sau ngày kết thúc kỳ kế toán năm liên quan đến điều kiện tồn tại vào ngày kết thúc kỳ kế toán năm trên cơ sở xem xét những thông tin mới.]</t>
  </si>
  <si>
    <t>[Trình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quyết định kinh tế của người sử dụng khi dựa trên các thông tin của Báo cáo tài chính.]</t>
  </si>
  <si>
    <t>Theo phương pháp gián tiếp</t>
  </si>
  <si>
    <t>I.  Lưu chuyển tiền từ hoạt động kinh doanh</t>
  </si>
  <si>
    <t xml:space="preserve">1. Lợi nhuận trước thuế </t>
  </si>
  <si>
    <t xml:space="preserve">+  Khấu hao tài sản cố định </t>
  </si>
  <si>
    <t xml:space="preserve">+  Các khoản dự phòng </t>
  </si>
  <si>
    <t xml:space="preserve">-  (Lãi)/lỗ chênh lệch tỷ giá hối đoái chưa thực hiện </t>
  </si>
  <si>
    <t>-  (Lãi)/lỗ từ hoạt động đầu tư</t>
  </si>
  <si>
    <t xml:space="preserve">+  Chi phí lãi vay </t>
  </si>
  <si>
    <t xml:space="preserve">3. Lợi nhuận/(lỗ) từ hoạt động kinh doanh trước thay đổi vốn lưu động </t>
  </si>
  <si>
    <t>-</t>
  </si>
  <si>
    <t xml:space="preserve">(Tăng)/giảm các khoản phải thu </t>
  </si>
  <si>
    <t xml:space="preserve">(Tăng)/giảm hàng tồn kho </t>
  </si>
  <si>
    <t>Tăng/(giảm) các khoản phải trả</t>
  </si>
  <si>
    <t>(không kể lãi vay phải trả, thuế TNDN phải nộp)</t>
  </si>
  <si>
    <t>(Tăng)/giảm chi phí trả trước</t>
  </si>
  <si>
    <t>Tiền lãi vay đã trả</t>
  </si>
  <si>
    <t>Thuế thu nhập doanh nghiệp đã nộp</t>
  </si>
  <si>
    <t>Tiền thu khác từ hoạt động kinh doanh</t>
  </si>
  <si>
    <t>Tiền chi khác từ hoạt động kinh doanh</t>
  </si>
  <si>
    <t xml:space="preserve">II.  Lưu chuyển tiền từ hoạt động đầu tư </t>
  </si>
  <si>
    <t>1.</t>
  </si>
  <si>
    <t>Tiền chi để mua sắm, xây dựng TSCĐ và các tài sản dài hạn khác</t>
  </si>
  <si>
    <t>2.</t>
  </si>
  <si>
    <t xml:space="preserve">Tiền thu từ thanh lý, nhượng bán TSCĐ và các tài sản dài hạn khác </t>
  </si>
  <si>
    <t>3.</t>
  </si>
  <si>
    <t>Tiền chi cho vay, mua các công cụ nợ của đơn vị khác</t>
  </si>
  <si>
    <t>4.</t>
  </si>
  <si>
    <t xml:space="preserve">Tiền thu hồi cho vay, bán lại các công cụ nợ của đơn vị khác </t>
  </si>
  <si>
    <t>5.</t>
  </si>
  <si>
    <t>Tiền chi đầu tư góp vốn vào đơn vị khác</t>
  </si>
  <si>
    <t>6.</t>
  </si>
  <si>
    <t>Tiền thu hồi đầu tư góp vốn vào đơn vị khác</t>
  </si>
  <si>
    <t>7.</t>
  </si>
  <si>
    <t>Tiền thu lãi cho vay, cổ tức và lợi nhuận được chia</t>
  </si>
  <si>
    <t xml:space="preserve">III. Lưu chuyển tiền từ hoạt động tài chính </t>
  </si>
  <si>
    <t>Tiền thu từ phát hành cố phiếu, nhận vốn góp của chủ sở hữu</t>
  </si>
  <si>
    <t>Tiền chi trả vốn góp  cho các chủ sở hữu,</t>
  </si>
  <si>
    <t xml:space="preserve"> mua lại cổ phiếu của doanh nghiệp đã phát hành</t>
  </si>
  <si>
    <t>Tiền vay ngắn hạn, dài hạn nhận được</t>
  </si>
  <si>
    <t>Tiền chi trả nợ gốc vay</t>
  </si>
  <si>
    <t xml:space="preserve">Tiền chi trả nợ thuê tài chính </t>
  </si>
  <si>
    <t xml:space="preserve">Cổ tức, lợi nhuận đã trả cho chủ sở hữu </t>
  </si>
  <si>
    <t>Lưu chuyển tiền thuần trong kỳ</t>
  </si>
  <si>
    <t>Ảnh hưởng của thay đổi tỷ giá hối đoái quy đổi ngoại tệ</t>
  </si>
  <si>
    <t>Tiền và tương đương tiền cuối kỳ</t>
  </si>
  <si>
    <t>Từ ngày 01/07/2010 đến ngày 30/09/2010</t>
  </si>
  <si>
    <t>01</t>
  </si>
  <si>
    <t>03</t>
  </si>
  <si>
    <t>04</t>
  </si>
  <si>
    <t>05</t>
  </si>
  <si>
    <t>08</t>
  </si>
  <si>
    <t>09</t>
  </si>
  <si>
    <t>12</t>
  </si>
  <si>
    <t>13</t>
  </si>
  <si>
    <t>14</t>
  </si>
  <si>
    <t>15</t>
  </si>
  <si>
    <t>16</t>
  </si>
  <si>
    <t>26</t>
  </si>
  <si>
    <t>27</t>
  </si>
  <si>
    <t>33</t>
  </si>
  <si>
    <t>34</t>
  </si>
  <si>
    <t>35</t>
  </si>
  <si>
    <t>36</t>
  </si>
  <si>
    <t>[Trình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t>
  </si>
  <si>
    <t xml:space="preserve"> -</t>
  </si>
  <si>
    <t>Bản chất, nội dung của sự kiện.</t>
  </si>
  <si>
    <t xml:space="preserve"> - Bản chất, nội dung của sự kiện.</t>
  </si>
  <si>
    <t>Các ước tính ảnh hưởng tài chính, hoặc giải thích về việc không thể ước tính các ảnh hưởng này.</t>
  </si>
  <si>
    <t xml:space="preserve"> - Các ước tính ảnh hưởng tài chính, hoặc giải thích về việc không thể ước tính các ảnh hưởng này.</t>
  </si>
  <si>
    <t>Thông tin về các bên liên quan</t>
  </si>
  <si>
    <t xml:space="preserve"> Trong quá trình hoạt động kinh doanh, Công ty phát sinh các nghiệp vụ với các bên liên quan.</t>
  </si>
  <si>
    <t xml:space="preserve"> Các nghiệp vụ chủ yếu như sau:</t>
  </si>
  <si>
    <t>Các bên liên quan</t>
  </si>
  <si>
    <t>Mối quan hệ</t>
  </si>
  <si>
    <t>Nội dung nghiệp vụ</t>
  </si>
  <si>
    <t>Giá trị giao dịch (VND)</t>
  </si>
  <si>
    <t xml:space="preserve">Cho đến ngày lập Báo cáo tài chính, các khoản chưa được thanh toán với các bên liên quan như sau: </t>
  </si>
  <si>
    <t>Giá trị khoản phải thu (+) /phải trả (-)</t>
  </si>
  <si>
    <t>VII. THÔNG TIN KHÁC</t>
  </si>
  <si>
    <t>*</t>
  </si>
  <si>
    <t>Một số chỉ tiêu đánh giá khái quát thực trạng tài chính và kết quả kinh doanh của doanh nghiệp</t>
  </si>
  <si>
    <t>Đơn vị tính</t>
  </si>
  <si>
    <t>1. Bố trí cơ cấu tài sản và cơ cấu nguồn vốn</t>
  </si>
  <si>
    <t>1.1 Bố trí cơ cấu tài sản</t>
  </si>
  <si>
    <t xml:space="preserve"> - Tài sản dài hạn/Tổng tài sản</t>
  </si>
  <si>
    <t>%</t>
  </si>
  <si>
    <t xml:space="preserve"> - Tài sản ngắn hạn/Tổng tài sản</t>
  </si>
  <si>
    <t>1.1 Bố trí cơ cấu vốn</t>
  </si>
  <si>
    <t xml:space="preserve"> - Nợ phải trả/Tổng nguồn vốn</t>
  </si>
  <si>
    <t xml:space="preserve"> - Nguồn vốn CSH/Tổng nguồn vốn</t>
  </si>
  <si>
    <t>2. Khả năng thanh toán</t>
  </si>
  <si>
    <t>2.1 Tổng Tài sản/Tổng nợ phải trả</t>
  </si>
  <si>
    <t>Lần</t>
  </si>
  <si>
    <t>2.2 Tổng Tài sản LD và đầu tư ngắn hạn/Tổng nợ ngắn hạn</t>
  </si>
  <si>
    <t>2.3 Tổng tiền và các khoản đầu tư tài chính ngắn hạn/Tổng nợ ngắn hạn</t>
  </si>
  <si>
    <t>2.3 Giá trị thuần của TSCD mua sắm bàng vay dài hạn hoặc nợ dài hạn/Tổng nợ dài hạn</t>
  </si>
  <si>
    <t>3. Tỷ suất sinh lời</t>
  </si>
  <si>
    <t xml:space="preserve">3.1 Lợi nhuận / doanh thu </t>
  </si>
  <si>
    <t xml:space="preserve"> - Lợi nhuận trước thuế/Doanh thu thuần+TN hoạt động tài chính+Thu nhập khác</t>
  </si>
  <si>
    <t xml:space="preserve"> - Lợi nhuận sau thuế/Doanh thu thuần+TN hoạt động tài chính+Thu nhập khác</t>
  </si>
  <si>
    <t>3.2 Lợi nhuận / Tổng Tài sản</t>
  </si>
  <si>
    <t xml:space="preserve"> - Lợi nhuận trước thuế/Tổng tài sản</t>
  </si>
  <si>
    <t xml:space="preserve"> - Lợi nhuận sau thuế/Tổng tài sản</t>
  </si>
  <si>
    <t>3.3 Lợi nhuận sau thuế / Nguồn vốn CSH</t>
  </si>
  <si>
    <t>Số liệu đầu kỳ, số liệu so sánh</t>
  </si>
  <si>
    <t>Số liệu so sánh</t>
  </si>
  <si>
    <t>Số liệu so sánh là số liệu trên Báo cáo tài chính cho năm tài chính kết thúc ngày 31/12/2004 đã được Công ty ..... kiểm toán. Số liệu này đã được phân loại lại cho phù hợp để so sánh với số liệu năm nay.</t>
  </si>
  <si>
    <t>Hà Nội, ngày … tháng … năm 2005</t>
  </si>
  <si>
    <t xml:space="preserve"> Giám đốc</t>
  </si>
  <si>
    <t>Người lập báo cáo</t>
  </si>
  <si>
    <t>ThuyÕt minh</t>
  </si>
  <si>
    <t>N¨m 2010</t>
  </si>
  <si>
    <t>N¨m 2009</t>
  </si>
  <si>
    <t>1. Doanh thu b¸n hµng vµ cung cÊp dÞch vô</t>
  </si>
  <si>
    <t>VL.25</t>
  </si>
  <si>
    <t>2. C¸c kho¶n gi¶m trõ</t>
  </si>
  <si>
    <t>VL.26</t>
  </si>
  <si>
    <t xml:space="preserve"> ChiÕt khÊu b¸n hµng</t>
  </si>
  <si>
    <t xml:space="preserve"> Gi¶m gi¸ hµng b¸n</t>
  </si>
  <si>
    <t xml:space="preserve"> Hµng b¸n bÞ tr¶ l¹i </t>
  </si>
  <si>
    <t>ThuÕ tiªu thô ®Æc biÖt, thuÕ xuÊt nhËp khÈu</t>
  </si>
  <si>
    <t>NGuyÔn ThÞ V©n</t>
  </si>
  <si>
    <t>§Ëu ThÞ TuyÕt</t>
  </si>
  <si>
    <t>§oµn V¨n Sinh</t>
  </si>
  <si>
    <t>vµ thuÕ GTGT theo ph­¬ng ph¸p trùc tiÕp</t>
  </si>
  <si>
    <t xml:space="preserve">3. Doanh thu thuÇn b¸n hµng vµ </t>
  </si>
  <si>
    <t>10</t>
  </si>
  <si>
    <t>VL.27</t>
  </si>
  <si>
    <t>cung cÊp dÞch vô</t>
  </si>
  <si>
    <t>4. Gi¸ vèn hµng b¸n</t>
  </si>
  <si>
    <t>11</t>
  </si>
  <si>
    <t>VL.28</t>
  </si>
  <si>
    <t>5. Lîi nhuËn gép vÒ b¸n hµng vµ CCDV</t>
  </si>
  <si>
    <t>6. Doanh thu ho¹t ®éng tµi chÝnh</t>
  </si>
  <si>
    <t>VL.29</t>
  </si>
  <si>
    <t>BÁO CÁO LƯU CHUYỂN TIỀN TỆ</t>
  </si>
  <si>
    <t>2. Điều chỉnh cho các khoản</t>
  </si>
  <si>
    <t>Tiền và tương đương tiền đầu kỳ</t>
  </si>
  <si>
    <t>7. Chi phÝ tµi chÝnh</t>
  </si>
  <si>
    <t>VL.30</t>
  </si>
  <si>
    <t>Trong ®ã: Chi phÝ l·i vay</t>
  </si>
  <si>
    <t>8. Chi phÝ b¸n hµng</t>
  </si>
  <si>
    <t>9. Chi phÝ qu¶n lý doanh ngiÖp</t>
  </si>
  <si>
    <t xml:space="preserve">10. Lîi nhuËn thuÇn tõ ho¹t ®éng kinh doanh </t>
  </si>
  <si>
    <t>11. Thu nhËp kh¸c</t>
  </si>
  <si>
    <t>12. Chi phÝ kh¸c</t>
  </si>
  <si>
    <t>13. Lîi nhuËn kh¸c</t>
  </si>
  <si>
    <t>14. Tæng lîi nhuËn kÕ to¸n tr­íc thuÕ</t>
  </si>
  <si>
    <t>51</t>
  </si>
  <si>
    <t>16. Chi phÝ thuÕ TNDN ho·n l¹i</t>
  </si>
  <si>
    <t>52</t>
  </si>
  <si>
    <t>17. Lîi nhuËn sau thuÕ TNDN</t>
  </si>
  <si>
    <t>18. L·i trªn cæ phiÕu</t>
  </si>
  <si>
    <t>Báo cáo tài chính</t>
  </si>
  <si>
    <t>Financial Statements</t>
  </si>
  <si>
    <t>BẢNG CÂN ĐỐI KẾ TOÁN</t>
  </si>
  <si>
    <t>BALANCE SHEET</t>
  </si>
  <si>
    <t>As at 31 December 2005</t>
  </si>
  <si>
    <t>TÀI SẢN</t>
  </si>
  <si>
    <t>Mã số</t>
  </si>
  <si>
    <t>Thuyết minh</t>
  </si>
  <si>
    <t>30/06/2010</t>
  </si>
  <si>
    <t>01/01/2010</t>
  </si>
  <si>
    <t>ASSETS</t>
  </si>
  <si>
    <t>Note</t>
  </si>
  <si>
    <t>Closing</t>
  </si>
  <si>
    <t>Opening</t>
  </si>
  <si>
    <t>A. TÀI SẢN NGẮN HẠN</t>
  </si>
  <si>
    <t>A.  CURRENT ASSETS</t>
  </si>
  <si>
    <t>I. Tiền và các khoản tương đương tiền</t>
  </si>
  <si>
    <t>V.01</t>
  </si>
  <si>
    <t>I. Cash and cash equivalents</t>
  </si>
  <si>
    <t>1. Tiền</t>
  </si>
  <si>
    <t>1. Cash</t>
  </si>
  <si>
    <t>2. Các khoản tương đương tiền</t>
  </si>
  <si>
    <t>2. Cash equivalents</t>
  </si>
  <si>
    <t>II. Các khoản đầu tư tài chính ngắn hạn</t>
  </si>
  <si>
    <t>V.02</t>
  </si>
  <si>
    <t>II. Short-term investments</t>
  </si>
  <si>
    <t>1. Đầu tư ngắn hạn</t>
  </si>
  <si>
    <t>1. Short-term investments</t>
  </si>
  <si>
    <t>2. Dự phòng giảm giá chứng khoán</t>
  </si>
  <si>
    <t>2. Provision for diminution in the value</t>
  </si>
  <si>
    <t xml:space="preserve">    đầu tư ngắn hạn (*)</t>
  </si>
  <si>
    <t xml:space="preserve">    of short-term investments</t>
  </si>
  <si>
    <t>III. Các khoản phải thu</t>
  </si>
  <si>
    <t>III. Accounts receivable-short-term</t>
  </si>
  <si>
    <t>1. Phải thu của khách hàng</t>
  </si>
  <si>
    <t>1. Accounts receivable- trade</t>
  </si>
  <si>
    <t>2. Trả trước cho người bán</t>
  </si>
  <si>
    <t>2. Prepayments of suppliers</t>
  </si>
  <si>
    <t>3. Phải thu nội bộ ngắn hạn</t>
  </si>
  <si>
    <t>3. Inter-company receivable</t>
  </si>
  <si>
    <t>4. Phải thu theo tiến độ HĐXD</t>
  </si>
  <si>
    <t>4. Excess of contract work-in-progress</t>
  </si>
  <si>
    <t>5. Các khoản phải thu khác</t>
  </si>
  <si>
    <t>V.03</t>
  </si>
  <si>
    <t>5. Other receivables</t>
  </si>
  <si>
    <t>6. Dự phòng các khoản phải thu khó đòi (*)</t>
  </si>
  <si>
    <t>6. Provision for doubtful debts</t>
  </si>
  <si>
    <t>IV. Hàng tồn kho</t>
  </si>
  <si>
    <t>IV. Inventories</t>
  </si>
  <si>
    <t>1. Hàng tồn kho</t>
  </si>
  <si>
    <t>V.04</t>
  </si>
  <si>
    <t>1. Inventories</t>
  </si>
  <si>
    <t>2. Dự phòng giảm giá hàng tồn kho (*)</t>
  </si>
  <si>
    <t>2. Provision for inventories</t>
  </si>
  <si>
    <t>V. Tài sản ngắn hạn khác</t>
  </si>
  <si>
    <t>V. Other current assets</t>
  </si>
  <si>
    <t>1. Chi phí trả trước ngắn hạn</t>
  </si>
  <si>
    <t>1. Short- term prepayments</t>
  </si>
  <si>
    <t>2. Thuế GTGT được khấu trừ</t>
  </si>
  <si>
    <t>3. Thuế và các khỏan khác phải thu Nhà nước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</si>
</sst>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
    <numFmt numFmtId="167" formatCode="#########"/>
    <numFmt numFmtId="168" formatCode="_-* #,##0\ _₫_-;\-* #,##0\ _₫_-;_-* &quot;-&quot;\ _₫_-;_-@_-"/>
    <numFmt numFmtId="169" formatCode="#######"/>
    <numFmt numFmtId="170" formatCode="#,##0_ ;\-#,##0\ "/>
  </numFmts>
  <fonts count="47">
    <font>
      <sz val="12"/>
      <name val=".VnTime"/>
      <family val="0"/>
    </font>
    <font>
      <sz val="11"/>
      <name val="Times New Roman"/>
      <family val="1"/>
    </font>
    <font>
      <sz val="10"/>
      <name val="Arial"/>
      <family val="0"/>
    </font>
    <font>
      <b/>
      <sz val="11"/>
      <name val="Times New Roman"/>
      <family val="1"/>
    </font>
    <font>
      <b/>
      <sz val="10"/>
      <name val="Times New Roman"/>
      <family val="1"/>
    </font>
    <font>
      <sz val="10"/>
      <name val="Times New Roman"/>
      <family val="1"/>
    </font>
    <font>
      <b/>
      <sz val="14"/>
      <name val="Times New Roman"/>
      <family val="1"/>
    </font>
    <font>
      <i/>
      <sz val="11"/>
      <name val="Times New Roman"/>
      <family val="1"/>
    </font>
    <font>
      <b/>
      <sz val="12"/>
      <name val="Times New Roman"/>
      <family val="1"/>
    </font>
    <font>
      <b/>
      <sz val="11"/>
      <color indexed="9"/>
      <name val="Times New Roman"/>
      <family val="1"/>
    </font>
    <font>
      <sz val="11"/>
      <color indexed="9"/>
      <name val="Times New Roman"/>
      <family val="1"/>
    </font>
    <font>
      <sz val="11"/>
      <color indexed="10"/>
      <name val="Times New Roman"/>
      <family val="1"/>
    </font>
    <font>
      <u val="single"/>
      <sz val="11"/>
      <name val="Times New Roman"/>
      <family val="1"/>
    </font>
    <font>
      <b/>
      <sz val="11"/>
      <name val="Times New RomanH"/>
      <family val="0"/>
    </font>
    <font>
      <b/>
      <sz val="10"/>
      <name val="Times New RomanH"/>
      <family val="0"/>
    </font>
    <font>
      <b/>
      <i/>
      <sz val="11"/>
      <name val="Times New Roman"/>
      <family val="1"/>
    </font>
    <font>
      <b/>
      <i/>
      <sz val="10"/>
      <name val="Times New Roman"/>
      <family val="1"/>
    </font>
    <font>
      <i/>
      <sz val="10"/>
      <name val="Times New Roman"/>
      <family val="1"/>
    </font>
    <font>
      <b/>
      <sz val="8"/>
      <name val="Tahoma"/>
      <family val="0"/>
    </font>
    <font>
      <sz val="10"/>
      <name val=".VnArial"/>
      <family val="0"/>
    </font>
    <font>
      <i/>
      <sz val="11"/>
      <color indexed="9"/>
      <name val="Times New Roman"/>
      <family val="1"/>
    </font>
    <font>
      <b/>
      <sz val="10"/>
      <color indexed="8"/>
      <name val="Times New Roman"/>
      <family val="1"/>
    </font>
    <font>
      <sz val="10"/>
      <color indexed="8"/>
      <name val="Times New Roman"/>
      <family val="1"/>
    </font>
    <font>
      <sz val="9.5"/>
      <name val="Times New Roman"/>
      <family val="1"/>
    </font>
    <font>
      <sz val="9.5"/>
      <color indexed="9"/>
      <name val="Times New Roman"/>
      <family val="1"/>
    </font>
    <font>
      <i/>
      <sz val="10"/>
      <color indexed="8"/>
      <name val="Times New Roman"/>
      <family val="1"/>
    </font>
    <font>
      <b/>
      <sz val="8"/>
      <name val="Times New Roman"/>
      <family val="1"/>
    </font>
    <font>
      <b/>
      <sz val="9.5"/>
      <name val="Times New Roman"/>
      <family val="1"/>
    </font>
    <font>
      <b/>
      <i/>
      <sz val="9.5"/>
      <name val="Times New Roman"/>
      <family val="1"/>
    </font>
    <font>
      <b/>
      <sz val="9"/>
      <name val="Times New Roman"/>
      <family val="1"/>
    </font>
    <font>
      <b/>
      <i/>
      <sz val="10"/>
      <color indexed="8"/>
      <name val="Times New Roman"/>
      <family val="1"/>
    </font>
    <font>
      <sz val="9"/>
      <name val="Times New Roman"/>
      <family val="1"/>
    </font>
    <font>
      <b/>
      <sz val="11"/>
      <name val=".VnTime"/>
      <family val="2"/>
    </font>
    <font>
      <sz val="11"/>
      <name val=".VnTime"/>
      <family val="2"/>
    </font>
    <font>
      <i/>
      <sz val="11"/>
      <name val=".VnTime"/>
      <family val="2"/>
    </font>
    <font>
      <b/>
      <sz val="12"/>
      <name val=".vntime"/>
      <family val="2"/>
    </font>
    <font>
      <i/>
      <sz val="12"/>
      <name val=".VnTime"/>
      <family val="2"/>
    </font>
    <font>
      <b/>
      <sz val="18"/>
      <name val=".VnTimeH"/>
      <family val="2"/>
    </font>
    <font>
      <b/>
      <sz val="14"/>
      <name val=".VnTimeH"/>
      <family val="2"/>
    </font>
    <font>
      <sz val="11"/>
      <color indexed="63"/>
      <name val="Times New Roman"/>
      <family val="1"/>
    </font>
    <font>
      <b/>
      <sz val="14"/>
      <name val=".VnTime"/>
      <family val="2"/>
    </font>
    <font>
      <sz val="10"/>
      <name val=".vntime"/>
      <family val="2"/>
    </font>
    <font>
      <sz val="8"/>
      <name val=".VnArialH"/>
      <family val="2"/>
    </font>
    <font>
      <sz val="10"/>
      <color indexed="9"/>
      <name val="Times New Roman"/>
      <family val="1"/>
    </font>
    <font>
      <b/>
      <sz val="10"/>
      <color indexed="9"/>
      <name val="Times New Roman"/>
      <family val="1"/>
    </font>
    <font>
      <sz val="8"/>
      <name val="Tahoma"/>
      <family val="2"/>
    </font>
    <font>
      <b/>
      <sz val="8"/>
      <name val=".VnTime"/>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9" fillId="0" borderId="0">
      <alignment/>
      <protection/>
    </xf>
    <xf numFmtId="0" fontId="0" fillId="0" borderId="0">
      <alignment/>
      <protection/>
    </xf>
    <xf numFmtId="0" fontId="2" fillId="0" borderId="0">
      <alignment/>
      <protection/>
    </xf>
    <xf numFmtId="9" fontId="0" fillId="0" borderId="0" applyFont="0" applyFill="0" applyBorder="0" applyAlignment="0" applyProtection="0"/>
  </cellStyleXfs>
  <cellXfs count="609">
    <xf numFmtId="0" fontId="0" fillId="0" borderId="0" xfId="0" applyAlignment="1">
      <alignment/>
    </xf>
    <xf numFmtId="0" fontId="1" fillId="0" borderId="0" xfId="22" applyFont="1" applyFill="1" applyBorder="1" applyAlignment="1" applyProtection="1">
      <alignment vertical="top"/>
      <protection hidden="1"/>
    </xf>
    <xf numFmtId="0" fontId="3" fillId="0" borderId="0" xfId="22" applyFont="1" applyFill="1" applyBorder="1" applyAlignment="1" applyProtection="1">
      <alignment vertical="top"/>
      <protection hidden="1"/>
    </xf>
    <xf numFmtId="38" fontId="1" fillId="0" borderId="0" xfId="22" applyNumberFormat="1" applyFont="1" applyFill="1" applyBorder="1" applyAlignment="1" applyProtection="1">
      <alignment vertical="top"/>
      <protection hidden="1"/>
    </xf>
    <xf numFmtId="38" fontId="3" fillId="0" borderId="0" xfId="22" applyNumberFormat="1" applyFont="1" applyFill="1" applyBorder="1" applyAlignment="1" applyProtection="1">
      <alignment horizontal="right" vertical="top"/>
      <protection hidden="1"/>
    </xf>
    <xf numFmtId="0" fontId="1" fillId="0" borderId="0" xfId="22" applyFont="1" applyBorder="1" applyAlignment="1" applyProtection="1">
      <alignment vertical="top"/>
      <protection hidden="1"/>
    </xf>
    <xf numFmtId="3" fontId="3" fillId="0" borderId="0" xfId="22" applyNumberFormat="1" applyFont="1" applyFill="1" applyBorder="1" applyAlignment="1" applyProtection="1">
      <alignment vertical="top"/>
      <protection hidden="1"/>
    </xf>
    <xf numFmtId="3" fontId="4" fillId="0" borderId="0" xfId="22" applyNumberFormat="1" applyFont="1" applyBorder="1" applyAlignment="1" applyProtection="1">
      <alignment horizontal="centerContinuous" vertical="top"/>
      <protection hidden="1"/>
    </xf>
    <xf numFmtId="3" fontId="5" fillId="0" borderId="0" xfId="22" applyNumberFormat="1" applyFont="1" applyBorder="1" applyAlignment="1" applyProtection="1">
      <alignment horizontal="centerContinuous" vertical="top"/>
      <protection hidden="1"/>
    </xf>
    <xf numFmtId="38" fontId="1" fillId="0" borderId="0" xfId="22" applyNumberFormat="1" applyFont="1" applyFill="1" applyBorder="1" applyAlignment="1" applyProtection="1">
      <alignment horizontal="right" vertical="top"/>
      <protection hidden="1"/>
    </xf>
    <xf numFmtId="3" fontId="1" fillId="0" borderId="0" xfId="22" applyNumberFormat="1" applyFont="1" applyFill="1" applyBorder="1" applyAlignment="1" applyProtection="1">
      <alignment vertical="top"/>
      <protection hidden="1"/>
    </xf>
    <xf numFmtId="0" fontId="3" fillId="0" borderId="1" xfId="22" applyFont="1" applyFill="1" applyBorder="1" applyAlignment="1" applyProtection="1">
      <alignment vertical="top"/>
      <protection hidden="1"/>
    </xf>
    <xf numFmtId="0" fontId="1" fillId="0" borderId="1" xfId="22" applyFont="1" applyFill="1" applyBorder="1" applyAlignment="1" applyProtection="1">
      <alignment vertical="top"/>
      <protection hidden="1"/>
    </xf>
    <xf numFmtId="38" fontId="1" fillId="0" borderId="1" xfId="22" applyNumberFormat="1" applyFont="1" applyFill="1" applyBorder="1" applyAlignment="1" applyProtection="1">
      <alignment vertical="top"/>
      <protection hidden="1"/>
    </xf>
    <xf numFmtId="3" fontId="5" fillId="0" borderId="0" xfId="22" applyNumberFormat="1" applyFont="1" applyBorder="1" applyAlignment="1" applyProtection="1">
      <alignment vertical="top"/>
      <protection hidden="1"/>
    </xf>
    <xf numFmtId="3" fontId="6" fillId="0" borderId="0" xfId="22" applyNumberFormat="1" applyFont="1" applyFill="1" applyBorder="1" applyAlignment="1" applyProtection="1">
      <alignment horizontal="centerContinuous" vertical="top"/>
      <protection hidden="1"/>
    </xf>
    <xf numFmtId="0" fontId="1" fillId="0" borderId="0" xfId="22" applyFont="1" applyFill="1" applyBorder="1" applyAlignment="1" applyProtection="1">
      <alignment horizontal="centerContinuous" vertical="top"/>
      <protection hidden="1"/>
    </xf>
    <xf numFmtId="38" fontId="1" fillId="0" borderId="0" xfId="22" applyNumberFormat="1" applyFont="1" applyFill="1" applyBorder="1" applyAlignment="1" applyProtection="1">
      <alignment horizontal="centerContinuous" vertical="top"/>
      <protection hidden="1"/>
    </xf>
    <xf numFmtId="0" fontId="3" fillId="0" borderId="0" xfId="22" applyFont="1" applyFill="1" applyBorder="1" applyAlignment="1" applyProtection="1">
      <alignment horizontal="center" vertical="top"/>
      <protection hidden="1"/>
    </xf>
    <xf numFmtId="0" fontId="3" fillId="0" borderId="0" xfId="22" applyFont="1" applyFill="1" applyBorder="1" applyAlignment="1" applyProtection="1">
      <alignment horizontal="centerContinuous" vertical="top"/>
      <protection hidden="1"/>
    </xf>
    <xf numFmtId="3" fontId="3" fillId="0" borderId="1" xfId="22" applyNumberFormat="1" applyFont="1" applyFill="1" applyBorder="1" applyAlignment="1" applyProtection="1">
      <alignment vertical="center"/>
      <protection hidden="1"/>
    </xf>
    <xf numFmtId="38" fontId="3" fillId="0" borderId="1" xfId="22" applyNumberFormat="1" applyFont="1" applyFill="1" applyBorder="1" applyAlignment="1" applyProtection="1">
      <alignment vertical="top"/>
      <protection hidden="1"/>
    </xf>
    <xf numFmtId="3" fontId="3" fillId="0" borderId="0" xfId="22" applyNumberFormat="1" applyFont="1" applyFill="1" applyBorder="1" applyAlignment="1" applyProtection="1">
      <alignment horizontal="center" vertical="center" wrapText="1"/>
      <protection hidden="1"/>
    </xf>
    <xf numFmtId="3" fontId="3" fillId="0" borderId="1" xfId="22" applyNumberFormat="1" applyFont="1" applyFill="1" applyBorder="1" applyAlignment="1" applyProtection="1">
      <alignment horizontal="center" vertical="center" wrapText="1"/>
      <protection hidden="1"/>
    </xf>
    <xf numFmtId="0" fontId="1" fillId="0" borderId="0" xfId="22" applyFont="1" applyFill="1" applyBorder="1" applyAlignment="1" applyProtection="1">
      <alignment horizontal="right" vertical="center"/>
      <protection hidden="1"/>
    </xf>
    <xf numFmtId="38" fontId="3" fillId="0" borderId="0" xfId="22" applyNumberFormat="1" applyFont="1" applyFill="1" applyBorder="1" applyAlignment="1" applyProtection="1">
      <alignment vertical="top"/>
      <protection hidden="1"/>
    </xf>
    <xf numFmtId="38" fontId="3" fillId="0" borderId="1" xfId="22" applyNumberFormat="1" applyFont="1" applyFill="1" applyBorder="1" applyAlignment="1" applyProtection="1">
      <alignment horizontal="center" vertical="top"/>
      <protection hidden="1"/>
    </xf>
    <xf numFmtId="38" fontId="3" fillId="0" borderId="0" xfId="22" applyNumberFormat="1" applyFont="1" applyFill="1" applyBorder="1" applyAlignment="1" applyProtection="1">
      <alignment horizontal="center" vertical="top"/>
      <protection hidden="1"/>
    </xf>
    <xf numFmtId="0" fontId="1" fillId="0" borderId="0" xfId="22" applyFont="1" applyFill="1" applyBorder="1" applyAlignment="1" applyProtection="1">
      <alignment vertical="top"/>
      <protection locked="0"/>
    </xf>
    <xf numFmtId="0" fontId="1" fillId="0" borderId="0" xfId="22" applyFont="1" applyFill="1" applyBorder="1" applyAlignment="1" applyProtection="1">
      <alignment horizontal="center" vertical="top"/>
      <protection hidden="1"/>
    </xf>
    <xf numFmtId="0" fontId="1" fillId="0" borderId="0" xfId="22" applyFont="1" applyFill="1" applyBorder="1" applyAlignment="1" applyProtection="1">
      <alignment horizontal="left" vertical="top"/>
      <protection hidden="1"/>
    </xf>
    <xf numFmtId="3" fontId="3" fillId="0" borderId="0" xfId="22" applyNumberFormat="1" applyFont="1" applyFill="1" applyBorder="1" applyAlignment="1" applyProtection="1">
      <alignment horizontal="left" vertical="top"/>
      <protection hidden="1"/>
    </xf>
    <xf numFmtId="49" fontId="3" fillId="0" borderId="0" xfId="22" applyNumberFormat="1" applyFont="1" applyFill="1" applyBorder="1" applyAlignment="1" applyProtection="1">
      <alignment horizontal="center" vertical="top"/>
      <protection hidden="1"/>
    </xf>
    <xf numFmtId="3" fontId="1" fillId="0" borderId="0" xfId="22" applyNumberFormat="1" applyFont="1" applyFill="1" applyBorder="1" applyAlignment="1" applyProtection="1">
      <alignment horizontal="left" vertical="top"/>
      <protection hidden="1"/>
    </xf>
    <xf numFmtId="0" fontId="3" fillId="0" borderId="0" xfId="22" applyNumberFormat="1" applyFont="1" applyFill="1" applyBorder="1" applyAlignment="1" applyProtection="1">
      <alignment horizontal="left" vertical="top"/>
      <protection hidden="1"/>
    </xf>
    <xf numFmtId="0" fontId="1" fillId="0" borderId="0" xfId="22" applyNumberFormat="1" applyFont="1" applyFill="1" applyBorder="1" applyAlignment="1" applyProtection="1">
      <alignment horizontal="left" vertical="top"/>
      <protection hidden="1"/>
    </xf>
    <xf numFmtId="0" fontId="1" fillId="0" borderId="0" xfId="22" applyNumberFormat="1" applyFont="1" applyFill="1" applyBorder="1" applyAlignment="1" applyProtection="1">
      <alignment horizontal="center" vertical="top" wrapText="1"/>
      <protection hidden="1"/>
    </xf>
    <xf numFmtId="37" fontId="1" fillId="0" borderId="0" xfId="22" applyNumberFormat="1" applyFont="1" applyFill="1" applyBorder="1" applyAlignment="1" applyProtection="1">
      <alignment vertical="top"/>
      <protection hidden="1"/>
    </xf>
    <xf numFmtId="0" fontId="3" fillId="0" borderId="0" xfId="22" applyNumberFormat="1" applyFont="1" applyFill="1" applyBorder="1" applyAlignment="1" applyProtection="1">
      <alignment vertical="top"/>
      <protection hidden="1"/>
    </xf>
    <xf numFmtId="0" fontId="1" fillId="0" borderId="0" xfId="22" applyFont="1" applyFill="1" applyBorder="1" applyAlignment="1" applyProtection="1">
      <alignment horizontal="center" vertical="top" wrapText="1"/>
      <protection hidden="1"/>
    </xf>
    <xf numFmtId="38" fontId="5" fillId="0" borderId="0" xfId="22" applyNumberFormat="1" applyFont="1" applyFill="1" applyBorder="1" applyAlignment="1" applyProtection="1">
      <alignment vertical="top"/>
      <protection hidden="1"/>
    </xf>
    <xf numFmtId="0" fontId="5" fillId="0" borderId="0" xfId="22" applyFont="1" applyFill="1" applyBorder="1" applyAlignment="1" applyProtection="1">
      <alignment vertical="top"/>
      <protection hidden="1"/>
    </xf>
    <xf numFmtId="0" fontId="7" fillId="0" borderId="0" xfId="22" applyNumberFormat="1" applyFont="1" applyFill="1" applyBorder="1" applyAlignment="1" applyProtection="1">
      <alignment horizontal="left" vertical="top"/>
      <protection hidden="1"/>
    </xf>
    <xf numFmtId="0" fontId="7" fillId="0" borderId="0" xfId="22" applyFont="1" applyFill="1" applyBorder="1" applyAlignment="1" applyProtection="1">
      <alignment horizontal="center" vertical="top"/>
      <protection hidden="1"/>
    </xf>
    <xf numFmtId="0" fontId="7" fillId="0" borderId="0" xfId="22" applyFont="1" applyFill="1" applyBorder="1" applyAlignment="1" applyProtection="1">
      <alignment vertical="top"/>
      <protection hidden="1"/>
    </xf>
    <xf numFmtId="37" fontId="7" fillId="0" borderId="0" xfId="22" applyNumberFormat="1" applyFont="1" applyFill="1" applyBorder="1" applyAlignment="1" applyProtection="1">
      <alignment vertical="top"/>
      <protection hidden="1"/>
    </xf>
    <xf numFmtId="0" fontId="3" fillId="0" borderId="0" xfId="22" applyNumberFormat="1" applyFont="1" applyFill="1" applyBorder="1" applyAlignment="1" applyProtection="1">
      <alignment horizontal="center" vertical="top" wrapText="1"/>
      <protection hidden="1"/>
    </xf>
    <xf numFmtId="0" fontId="1" fillId="0" borderId="0" xfId="22" applyNumberFormat="1" applyFont="1" applyFill="1" applyBorder="1" applyAlignment="1" applyProtection="1">
      <alignment vertical="top"/>
      <protection hidden="1"/>
    </xf>
    <xf numFmtId="0" fontId="3" fillId="0" borderId="0" xfId="22" applyFont="1" applyFill="1" applyBorder="1" applyAlignment="1" applyProtection="1">
      <alignment vertical="top"/>
      <protection locked="0"/>
    </xf>
    <xf numFmtId="3" fontId="5" fillId="2" borderId="0" xfId="22" applyNumberFormat="1" applyFont="1" applyFill="1" applyBorder="1" applyAlignment="1" applyProtection="1">
      <alignment vertical="top"/>
      <protection hidden="1"/>
    </xf>
    <xf numFmtId="0" fontId="5" fillId="0" borderId="0" xfId="19" applyNumberFormat="1" applyFont="1" applyFill="1" applyBorder="1" applyAlignment="1">
      <alignment horizontal="center" vertical="top"/>
      <protection/>
    </xf>
    <xf numFmtId="0" fontId="1" fillId="0" borderId="0" xfId="19" applyNumberFormat="1" applyFont="1" applyFill="1" applyAlignment="1">
      <alignment vertical="top"/>
      <protection/>
    </xf>
    <xf numFmtId="37" fontId="1" fillId="0" borderId="0" xfId="19" applyNumberFormat="1" applyFont="1" applyFill="1" applyBorder="1" applyAlignment="1">
      <alignment vertical="top"/>
      <protection/>
    </xf>
    <xf numFmtId="0" fontId="3" fillId="0" borderId="0" xfId="19" applyNumberFormat="1" applyFont="1" applyFill="1" applyAlignment="1">
      <alignment horizontal="center" vertical="top"/>
      <protection/>
    </xf>
    <xf numFmtId="37" fontId="7" fillId="0" borderId="0" xfId="19" applyNumberFormat="1" applyFont="1" applyFill="1" applyBorder="1" applyAlignment="1">
      <alignment vertical="top"/>
      <protection/>
    </xf>
    <xf numFmtId="37" fontId="7" fillId="0" borderId="0" xfId="19" applyNumberFormat="1" applyFont="1" applyFill="1" applyAlignment="1">
      <alignment vertical="top"/>
      <protection/>
    </xf>
    <xf numFmtId="38" fontId="3" fillId="0" borderId="1" xfId="22" applyNumberFormat="1" applyFont="1" applyFill="1" applyBorder="1" applyAlignment="1" applyProtection="1">
      <alignment vertical="center"/>
      <protection hidden="1"/>
    </xf>
    <xf numFmtId="38" fontId="3" fillId="0" borderId="1" xfId="22" applyNumberFormat="1" applyFont="1" applyFill="1" applyBorder="1" applyAlignment="1" applyProtection="1">
      <alignment horizontal="center" vertical="center" wrapText="1"/>
      <protection hidden="1"/>
    </xf>
    <xf numFmtId="3" fontId="1" fillId="0" borderId="0" xfId="22" applyNumberFormat="1" applyFont="1" applyBorder="1" applyAlignment="1" applyProtection="1">
      <alignment vertical="top"/>
      <protection hidden="1"/>
    </xf>
    <xf numFmtId="38" fontId="8" fillId="0" borderId="0" xfId="22" applyNumberFormat="1" applyFont="1" applyFill="1" applyBorder="1" applyAlignment="1" applyProtection="1">
      <alignment horizontal="centerContinuous" vertical="top"/>
      <protection hidden="1"/>
    </xf>
    <xf numFmtId="38" fontId="4" fillId="0" borderId="1" xfId="22" applyNumberFormat="1" applyFont="1" applyFill="1" applyBorder="1" applyAlignment="1" applyProtection="1">
      <alignment vertical="center"/>
      <protection hidden="1"/>
    </xf>
    <xf numFmtId="38" fontId="9" fillId="0" borderId="0" xfId="22" applyNumberFormat="1" applyFont="1" applyFill="1" applyBorder="1" applyAlignment="1" applyProtection="1">
      <alignment horizontal="center" vertical="center" wrapText="1"/>
      <protection hidden="1"/>
    </xf>
    <xf numFmtId="0" fontId="1" fillId="0" borderId="0" xfId="22" applyFont="1" applyFill="1" applyBorder="1" applyAlignment="1" applyProtection="1">
      <alignment horizontal="right" vertical="top"/>
      <protection hidden="1"/>
    </xf>
    <xf numFmtId="38" fontId="4" fillId="0" borderId="0" xfId="22" applyNumberFormat="1" applyFont="1" applyFill="1" applyBorder="1" applyAlignment="1" applyProtection="1">
      <alignment vertical="top"/>
      <protection hidden="1"/>
    </xf>
    <xf numFmtId="49" fontId="10" fillId="0" borderId="0" xfId="22" applyNumberFormat="1" applyFont="1" applyFill="1" applyBorder="1" applyAlignment="1" applyProtection="1">
      <alignment vertical="top"/>
      <protection hidden="1"/>
    </xf>
    <xf numFmtId="49" fontId="1" fillId="0" borderId="0" xfId="22" applyNumberFormat="1" applyFont="1" applyFill="1" applyBorder="1" applyAlignment="1" applyProtection="1">
      <alignment horizontal="left" vertical="top"/>
      <protection hidden="1"/>
    </xf>
    <xf numFmtId="49" fontId="1" fillId="0" borderId="0" xfId="22" applyNumberFormat="1" applyFont="1" applyFill="1" applyBorder="1" applyAlignment="1" applyProtection="1">
      <alignment vertical="top"/>
      <protection hidden="1"/>
    </xf>
    <xf numFmtId="49" fontId="10" fillId="0" borderId="0" xfId="22" applyNumberFormat="1" applyFont="1" applyFill="1" applyBorder="1" applyAlignment="1" applyProtection="1">
      <alignment horizontal="center" vertical="top"/>
      <protection hidden="1"/>
    </xf>
    <xf numFmtId="38" fontId="11" fillId="0" borderId="0" xfId="22" applyNumberFormat="1" applyFont="1" applyFill="1" applyBorder="1" applyAlignment="1" applyProtection="1">
      <alignment vertical="top"/>
      <protection hidden="1"/>
    </xf>
    <xf numFmtId="40" fontId="1" fillId="0" borderId="0" xfId="22" applyNumberFormat="1" applyFont="1" applyFill="1" applyBorder="1" applyAlignment="1" applyProtection="1">
      <alignment horizontal="right" vertical="top"/>
      <protection hidden="1"/>
    </xf>
    <xf numFmtId="49" fontId="12" fillId="0" borderId="0" xfId="22" applyNumberFormat="1" applyFont="1" applyFill="1" applyBorder="1" applyAlignment="1" applyProtection="1">
      <alignment vertical="top"/>
      <protection hidden="1"/>
    </xf>
    <xf numFmtId="0" fontId="1" fillId="0" borderId="0" xfId="19" applyNumberFormat="1" applyFont="1" applyFill="1" applyAlignment="1">
      <alignment horizontal="left" vertical="top"/>
      <protection/>
    </xf>
    <xf numFmtId="0" fontId="3" fillId="0" borderId="0" xfId="19" applyNumberFormat="1" applyFont="1" applyFill="1" applyAlignment="1">
      <alignment horizontal="left" vertical="top"/>
      <protection/>
    </xf>
    <xf numFmtId="2" fontId="1" fillId="0" borderId="0" xfId="19" applyNumberFormat="1" applyFont="1" applyFill="1" applyAlignment="1">
      <alignment vertical="top"/>
      <protection/>
    </xf>
    <xf numFmtId="3" fontId="1" fillId="0" borderId="0" xfId="19" applyNumberFormat="1" applyFont="1" applyFill="1" applyAlignment="1">
      <alignment vertical="top"/>
      <protection/>
    </xf>
    <xf numFmtId="3" fontId="1" fillId="0" borderId="0" xfId="19" applyNumberFormat="1" applyFont="1" applyFill="1" applyAlignment="1">
      <alignment horizontal="center" vertical="top"/>
      <protection/>
    </xf>
    <xf numFmtId="3" fontId="3" fillId="0" borderId="0" xfId="19" applyNumberFormat="1" applyFont="1" applyFill="1" applyAlignment="1">
      <alignment horizontal="center" vertical="top"/>
      <protection/>
    </xf>
    <xf numFmtId="0" fontId="7" fillId="0" borderId="0" xfId="19" applyNumberFormat="1" applyFont="1" applyFill="1" applyAlignment="1">
      <alignment horizontal="justify" vertical="top"/>
      <protection/>
    </xf>
    <xf numFmtId="0" fontId="1" fillId="0" borderId="0" xfId="19" applyNumberFormat="1" applyFont="1" applyFill="1" applyBorder="1" applyAlignment="1">
      <alignment horizontal="center" vertical="top"/>
      <protection/>
    </xf>
    <xf numFmtId="0" fontId="1" fillId="0" borderId="0" xfId="19" applyNumberFormat="1" applyFont="1" applyFill="1" applyBorder="1" applyAlignment="1" quotePrefix="1">
      <alignment horizontal="center" vertical="top"/>
      <protection/>
    </xf>
    <xf numFmtId="0" fontId="1" fillId="0" borderId="0" xfId="22" applyFont="1" applyFill="1" applyBorder="1" applyAlignment="1" applyProtection="1">
      <alignment vertical="center"/>
      <protection hidden="1"/>
    </xf>
    <xf numFmtId="0" fontId="1" fillId="0" borderId="0" xfId="19" applyNumberFormat="1" applyFont="1" applyFill="1" applyAlignment="1">
      <alignment horizontal="left" vertical="center"/>
      <protection/>
    </xf>
    <xf numFmtId="0" fontId="3" fillId="0" borderId="0" xfId="19" applyNumberFormat="1" applyFont="1" applyFill="1" applyAlignment="1">
      <alignment horizontal="left" vertical="center"/>
      <protection/>
    </xf>
    <xf numFmtId="2" fontId="1" fillId="0" borderId="0" xfId="19" applyNumberFormat="1" applyFont="1" applyFill="1" applyAlignment="1">
      <alignment vertical="center"/>
      <protection/>
    </xf>
    <xf numFmtId="2" fontId="3" fillId="0" borderId="0" xfId="19" applyNumberFormat="1" applyFont="1" applyFill="1" applyAlignment="1">
      <alignment horizontal="center" vertical="center"/>
      <protection/>
    </xf>
    <xf numFmtId="3" fontId="1" fillId="0" borderId="0" xfId="19" applyNumberFormat="1" applyFont="1" applyFill="1" applyAlignment="1">
      <alignment vertical="center"/>
      <protection/>
    </xf>
    <xf numFmtId="3" fontId="3" fillId="0" borderId="0" xfId="19" applyNumberFormat="1" applyFont="1" applyFill="1" applyAlignment="1">
      <alignment horizontal="center" vertical="center"/>
      <protection/>
    </xf>
    <xf numFmtId="0" fontId="1" fillId="0" borderId="0" xfId="22" applyFont="1" applyBorder="1" applyAlignment="1" applyProtection="1">
      <alignment vertical="center"/>
      <protection hidden="1"/>
    </xf>
    <xf numFmtId="3" fontId="5" fillId="0" borderId="0" xfId="22" applyNumberFormat="1" applyFont="1" applyBorder="1" applyAlignment="1" applyProtection="1">
      <alignment vertical="center"/>
      <protection hidden="1"/>
    </xf>
    <xf numFmtId="0" fontId="13" fillId="0" borderId="0" xfId="22" applyFont="1" applyFill="1" applyBorder="1" applyAlignment="1" applyProtection="1">
      <alignment vertical="center"/>
      <protection hidden="1"/>
    </xf>
    <xf numFmtId="0" fontId="13" fillId="0" borderId="0" xfId="19" applyNumberFormat="1" applyFont="1" applyFill="1" applyAlignment="1">
      <alignment horizontal="left" vertical="center"/>
      <protection/>
    </xf>
    <xf numFmtId="2" fontId="13" fillId="0" borderId="0" xfId="19" applyNumberFormat="1" applyFont="1" applyFill="1" applyAlignment="1">
      <alignment vertical="center"/>
      <protection/>
    </xf>
    <xf numFmtId="2" fontId="13" fillId="0" borderId="0" xfId="19" applyNumberFormat="1" applyFont="1" applyFill="1" applyAlignment="1">
      <alignment horizontal="center" vertical="center"/>
      <protection/>
    </xf>
    <xf numFmtId="3" fontId="13" fillId="0" borderId="0" xfId="19" applyNumberFormat="1" applyFont="1" applyFill="1" applyAlignment="1">
      <alignment vertical="center"/>
      <protection/>
    </xf>
    <xf numFmtId="3" fontId="13" fillId="0" borderId="0" xfId="19" applyNumberFormat="1" applyFont="1" applyFill="1" applyAlignment="1">
      <alignment horizontal="center" vertical="center"/>
      <protection/>
    </xf>
    <xf numFmtId="0" fontId="13" fillId="0" borderId="0" xfId="22" applyFont="1" applyBorder="1" applyAlignment="1" applyProtection="1">
      <alignment vertical="center"/>
      <protection hidden="1"/>
    </xf>
    <xf numFmtId="3" fontId="14" fillId="0" borderId="0" xfId="22" applyNumberFormat="1" applyFont="1" applyBorder="1" applyAlignment="1" applyProtection="1">
      <alignment vertical="center"/>
      <protection hidden="1"/>
    </xf>
    <xf numFmtId="2" fontId="1" fillId="0" borderId="0" xfId="19" applyNumberFormat="1" applyFont="1" applyAlignment="1">
      <alignment vertical="top"/>
      <protection/>
    </xf>
    <xf numFmtId="3" fontId="5" fillId="0" borderId="0" xfId="19" applyNumberFormat="1" applyFont="1" applyAlignment="1">
      <alignment vertical="top"/>
      <protection/>
    </xf>
    <xf numFmtId="0" fontId="1" fillId="0" borderId="0" xfId="19" applyNumberFormat="1" applyFont="1" applyFill="1" applyAlignment="1">
      <alignment vertical="top" wrapText="1"/>
      <protection/>
    </xf>
    <xf numFmtId="37" fontId="1" fillId="0" borderId="0" xfId="19" applyNumberFormat="1" applyFont="1" applyFill="1" applyAlignment="1">
      <alignment vertical="top"/>
      <protection/>
    </xf>
    <xf numFmtId="0" fontId="1" fillId="0" borderId="0" xfId="19" applyNumberFormat="1" applyFont="1" applyFill="1" applyAlignment="1">
      <alignment horizontal="right" vertical="top"/>
      <protection/>
    </xf>
    <xf numFmtId="0" fontId="3" fillId="0" borderId="0" xfId="19" applyNumberFormat="1" applyFont="1" applyFill="1" applyBorder="1" applyAlignment="1">
      <alignment horizontal="center" vertical="top" wrapText="1"/>
      <protection/>
    </xf>
    <xf numFmtId="37" fontId="3" fillId="0" borderId="0" xfId="19" applyNumberFormat="1" applyFont="1" applyFill="1" applyBorder="1" applyAlignment="1">
      <alignment horizontal="center" vertical="top"/>
      <protection/>
    </xf>
    <xf numFmtId="0" fontId="3" fillId="0" borderId="0" xfId="19" applyNumberFormat="1" applyFont="1" applyFill="1" applyAlignment="1">
      <alignment horizontal="center" vertical="top" wrapText="1"/>
      <protection/>
    </xf>
    <xf numFmtId="0" fontId="15" fillId="0" borderId="0" xfId="19" applyNumberFormat="1" applyFont="1" applyFill="1" applyAlignment="1">
      <alignment horizontal="left" vertical="top"/>
      <protection/>
    </xf>
    <xf numFmtId="0" fontId="3" fillId="0" borderId="0" xfId="19" applyNumberFormat="1" applyFont="1" applyFill="1" applyAlignment="1">
      <alignment vertical="top"/>
      <protection/>
    </xf>
    <xf numFmtId="0" fontId="1" fillId="0" borderId="0" xfId="19" applyNumberFormat="1" applyFont="1" applyFill="1" applyBorder="1" applyAlignment="1">
      <alignment horizontal="center" vertical="top" wrapText="1"/>
      <protection/>
    </xf>
    <xf numFmtId="4" fontId="1" fillId="0" borderId="0" xfId="19" applyNumberFormat="1" applyFont="1" applyFill="1" applyAlignment="1">
      <alignment horizontal="center" vertical="top" wrapText="1"/>
      <protection/>
    </xf>
    <xf numFmtId="0" fontId="3" fillId="0" borderId="0" xfId="19" applyNumberFormat="1" applyFont="1" applyFill="1" applyAlignment="1">
      <alignment horizontal="left" vertical="top" wrapText="1"/>
      <protection/>
    </xf>
    <xf numFmtId="0" fontId="1" fillId="0" borderId="0" xfId="19" applyNumberFormat="1" applyFont="1" applyFill="1" applyAlignment="1">
      <alignment horizontal="center" vertical="top" wrapText="1"/>
      <protection/>
    </xf>
    <xf numFmtId="0" fontId="1" fillId="0" borderId="0" xfId="19" applyNumberFormat="1" applyFont="1" applyFill="1" applyAlignment="1">
      <alignment horizontal="justify" vertical="top"/>
      <protection/>
    </xf>
    <xf numFmtId="0" fontId="7" fillId="0" borderId="0" xfId="19" applyNumberFormat="1" applyFont="1" applyFill="1" applyAlignment="1">
      <alignment horizontal="left" vertical="top" wrapText="1"/>
      <protection/>
    </xf>
    <xf numFmtId="2" fontId="3" fillId="0" borderId="0" xfId="19" applyNumberFormat="1" applyFont="1" applyFill="1" applyAlignment="1">
      <alignment horizontal="center" vertical="top"/>
      <protection/>
    </xf>
    <xf numFmtId="0" fontId="3" fillId="0" borderId="0" xfId="22" applyNumberFormat="1" applyFont="1" applyFill="1" applyBorder="1" applyAlignment="1" applyProtection="1">
      <alignment/>
      <protection hidden="1"/>
    </xf>
    <xf numFmtId="0" fontId="1" fillId="0" borderId="0" xfId="22" applyNumberFormat="1" applyFont="1" applyFill="1" applyBorder="1" applyAlignment="1" applyProtection="1">
      <alignment/>
      <protection hidden="1"/>
    </xf>
    <xf numFmtId="0" fontId="3" fillId="0" borderId="0" xfId="22" applyNumberFormat="1" applyFont="1" applyFill="1" applyBorder="1" applyAlignment="1" applyProtection="1">
      <alignment horizontal="right"/>
      <protection hidden="1"/>
    </xf>
    <xf numFmtId="0" fontId="1" fillId="0" borderId="0" xfId="22" applyNumberFormat="1" applyFont="1" applyBorder="1" applyAlignment="1" applyProtection="1">
      <alignment/>
      <protection hidden="1"/>
    </xf>
    <xf numFmtId="3" fontId="3" fillId="0" borderId="0" xfId="22" applyNumberFormat="1" applyFont="1" applyFill="1" applyBorder="1" applyAlignment="1" applyProtection="1">
      <alignment/>
      <protection hidden="1"/>
    </xf>
    <xf numFmtId="38" fontId="3" fillId="0" borderId="0" xfId="22" applyNumberFormat="1" applyFont="1" applyFill="1" applyBorder="1" applyAlignment="1" applyProtection="1">
      <alignment horizontal="right"/>
      <protection hidden="1"/>
    </xf>
    <xf numFmtId="0" fontId="4" fillId="3" borderId="0" xfId="22" applyNumberFormat="1" applyFont="1" applyFill="1" applyBorder="1" applyAlignment="1" applyProtection="1">
      <alignment horizontal="centerContinuous"/>
      <protection hidden="1"/>
    </xf>
    <xf numFmtId="0" fontId="5" fillId="3" borderId="0" xfId="22" applyNumberFormat="1" applyFont="1" applyFill="1" applyBorder="1" applyAlignment="1" applyProtection="1">
      <alignment horizontal="centerContinuous"/>
      <protection hidden="1"/>
    </xf>
    <xf numFmtId="0" fontId="5" fillId="0" borderId="0" xfId="22" applyNumberFormat="1" applyFont="1" applyFill="1" applyBorder="1" applyAlignment="1" applyProtection="1">
      <alignment horizontal="centerContinuous"/>
      <protection hidden="1"/>
    </xf>
    <xf numFmtId="0" fontId="1" fillId="0" borderId="1" xfId="22" applyNumberFormat="1" applyFont="1" applyFill="1" applyBorder="1" applyAlignment="1" applyProtection="1">
      <alignment vertical="top"/>
      <protection hidden="1"/>
    </xf>
    <xf numFmtId="0" fontId="3" fillId="0" borderId="1" xfId="22" applyNumberFormat="1" applyFont="1" applyFill="1" applyBorder="1" applyAlignment="1" applyProtection="1">
      <alignment vertical="top"/>
      <protection hidden="1"/>
    </xf>
    <xf numFmtId="0" fontId="1" fillId="0" borderId="1" xfId="22" applyNumberFormat="1" applyFont="1" applyFill="1" applyBorder="1" applyAlignment="1" applyProtection="1">
      <alignment horizontal="right" vertical="top"/>
      <protection hidden="1"/>
    </xf>
    <xf numFmtId="0" fontId="1" fillId="0" borderId="0" xfId="22" applyNumberFormat="1" applyFont="1" applyBorder="1" applyAlignment="1" applyProtection="1">
      <alignment vertical="top"/>
      <protection hidden="1"/>
    </xf>
    <xf numFmtId="0" fontId="1" fillId="0" borderId="0" xfId="22" applyNumberFormat="1" applyFont="1" applyFill="1" applyBorder="1" applyAlignment="1" applyProtection="1">
      <alignment horizontal="right" vertical="top"/>
      <protection hidden="1"/>
    </xf>
    <xf numFmtId="0" fontId="4" fillId="3" borderId="0" xfId="22" applyNumberFormat="1" applyFont="1" applyFill="1" applyBorder="1" applyAlignment="1" applyProtection="1">
      <alignment horizontal="centerContinuous" vertical="top"/>
      <protection hidden="1"/>
    </xf>
    <xf numFmtId="0" fontId="4" fillId="0" borderId="0" xfId="22" applyNumberFormat="1" applyFont="1" applyFill="1" applyBorder="1" applyAlignment="1" applyProtection="1">
      <alignment horizontal="centerContinuous" vertical="top"/>
      <protection hidden="1"/>
    </xf>
    <xf numFmtId="0" fontId="5" fillId="3" borderId="0" xfId="22" applyNumberFormat="1" applyFont="1" applyFill="1" applyBorder="1" applyAlignment="1" applyProtection="1">
      <alignment vertical="top"/>
      <protection hidden="1"/>
    </xf>
    <xf numFmtId="0" fontId="5" fillId="0" borderId="0" xfId="22" applyNumberFormat="1" applyFont="1" applyFill="1" applyBorder="1" applyAlignment="1" applyProtection="1">
      <alignment vertical="top"/>
      <protection hidden="1"/>
    </xf>
    <xf numFmtId="0" fontId="3" fillId="0" borderId="0" xfId="19" applyNumberFormat="1" applyFont="1" applyFill="1" applyBorder="1" applyAlignment="1">
      <alignment horizontal="center" vertical="top"/>
      <protection/>
    </xf>
    <xf numFmtId="0" fontId="1" fillId="0" borderId="0" xfId="19" applyNumberFormat="1" applyFont="1" applyAlignment="1">
      <alignment vertical="top"/>
      <protection/>
    </xf>
    <xf numFmtId="0" fontId="5" fillId="3" borderId="0" xfId="19" applyNumberFormat="1" applyFont="1" applyFill="1" applyAlignment="1">
      <alignment vertical="top"/>
      <protection/>
    </xf>
    <xf numFmtId="0" fontId="5" fillId="0" borderId="0" xfId="19" applyNumberFormat="1" applyFont="1" applyFill="1" applyAlignment="1">
      <alignment vertical="top"/>
      <protection/>
    </xf>
    <xf numFmtId="0" fontId="15" fillId="0" borderId="0" xfId="19" applyNumberFormat="1" applyFont="1" applyFill="1" applyAlignment="1">
      <alignment vertical="top"/>
      <protection/>
    </xf>
    <xf numFmtId="0" fontId="1" fillId="0" borderId="0" xfId="19" applyNumberFormat="1" applyFont="1" applyFill="1" applyAlignment="1" quotePrefix="1">
      <alignment horizontal="center" vertical="top"/>
      <protection/>
    </xf>
    <xf numFmtId="41" fontId="1" fillId="0" borderId="0" xfId="19" applyNumberFormat="1" applyFont="1" applyFill="1" applyAlignment="1">
      <alignment vertical="top"/>
      <protection/>
    </xf>
    <xf numFmtId="37" fontId="1" fillId="0" borderId="2" xfId="19" applyNumberFormat="1" applyFont="1" applyFill="1" applyBorder="1" applyAlignment="1">
      <alignment vertical="top"/>
      <protection/>
    </xf>
    <xf numFmtId="0" fontId="3" fillId="0" borderId="0" xfId="19" applyNumberFormat="1" applyFont="1" applyFill="1" applyBorder="1" applyAlignment="1">
      <alignment horizontal="left" vertical="top"/>
      <protection/>
    </xf>
    <xf numFmtId="0" fontId="1" fillId="0" borderId="0" xfId="19" applyNumberFormat="1" applyFont="1" applyFill="1" applyBorder="1" applyAlignment="1">
      <alignment vertical="top"/>
      <protection/>
    </xf>
    <xf numFmtId="37" fontId="3" fillId="0" borderId="0" xfId="19" applyNumberFormat="1" applyFont="1" applyFill="1" applyBorder="1" applyAlignment="1">
      <alignment vertical="top"/>
      <protection/>
    </xf>
    <xf numFmtId="38" fontId="5" fillId="3" borderId="0" xfId="19" applyNumberFormat="1" applyFont="1" applyFill="1" applyAlignment="1">
      <alignment vertical="top"/>
      <protection/>
    </xf>
    <xf numFmtId="37" fontId="10" fillId="0" borderId="0" xfId="19" applyNumberFormat="1" applyFont="1" applyFill="1" applyAlignment="1">
      <alignment vertical="top"/>
      <protection/>
    </xf>
    <xf numFmtId="41" fontId="10" fillId="0" borderId="0" xfId="19" applyNumberFormat="1" applyFont="1" applyFill="1" applyAlignment="1">
      <alignment vertical="top"/>
      <protection/>
    </xf>
    <xf numFmtId="41" fontId="3" fillId="0" borderId="0" xfId="19" applyNumberFormat="1" applyFont="1" applyFill="1" applyBorder="1" applyAlignment="1">
      <alignment vertical="top"/>
      <protection/>
    </xf>
    <xf numFmtId="49" fontId="1" fillId="0" borderId="0" xfId="19" applyNumberFormat="1" applyFont="1" applyFill="1" applyBorder="1" applyAlignment="1">
      <alignment vertical="top"/>
      <protection/>
    </xf>
    <xf numFmtId="41" fontId="1" fillId="0" borderId="0" xfId="19" applyNumberFormat="1" applyFont="1" applyFill="1" applyBorder="1" applyAlignment="1">
      <alignment vertical="top"/>
      <protection/>
    </xf>
    <xf numFmtId="165" fontId="1" fillId="0" borderId="0" xfId="19" applyNumberFormat="1" applyFont="1" applyFill="1" applyAlignment="1">
      <alignment vertical="top"/>
      <protection/>
    </xf>
    <xf numFmtId="0" fontId="1" fillId="0" borderId="0" xfId="19" applyNumberFormat="1" applyFont="1" applyFill="1" applyAlignment="1" quotePrefix="1">
      <alignment horizontal="left" vertical="top"/>
      <protection/>
    </xf>
    <xf numFmtId="0" fontId="7" fillId="0" borderId="0" xfId="19" applyNumberFormat="1" applyFont="1" applyFill="1" applyAlignment="1">
      <alignment vertical="top"/>
      <protection/>
    </xf>
    <xf numFmtId="0" fontId="1" fillId="0" borderId="0" xfId="20" applyNumberFormat="1" applyFont="1" applyFill="1" applyAlignment="1">
      <alignment vertical="top"/>
      <protection/>
    </xf>
    <xf numFmtId="0" fontId="1" fillId="0" borderId="0" xfId="20" applyNumberFormat="1" applyFont="1" applyFill="1" applyBorder="1" applyAlignment="1">
      <alignment vertical="top"/>
      <protection/>
    </xf>
    <xf numFmtId="0" fontId="3" fillId="0" borderId="0" xfId="19" applyNumberFormat="1" applyFont="1" applyFill="1" applyBorder="1" applyAlignment="1">
      <alignment vertical="top"/>
      <protection/>
    </xf>
    <xf numFmtId="0" fontId="10" fillId="0" borderId="0" xfId="19" applyNumberFormat="1" applyFont="1" applyFill="1" applyAlignment="1">
      <alignment vertical="top"/>
      <protection/>
    </xf>
    <xf numFmtId="0" fontId="3" fillId="0" borderId="0" xfId="20" applyNumberFormat="1" applyFont="1" applyFill="1" applyAlignment="1">
      <alignment vertical="top"/>
      <protection/>
    </xf>
    <xf numFmtId="0" fontId="5" fillId="0" borderId="3" xfId="20" applyNumberFormat="1" applyFont="1" applyFill="1" applyBorder="1" applyAlignment="1">
      <alignment vertical="top"/>
      <protection/>
    </xf>
    <xf numFmtId="0" fontId="5" fillId="0" borderId="2" xfId="20" applyNumberFormat="1" applyFont="1" applyFill="1" applyBorder="1" applyAlignment="1">
      <alignment vertical="top"/>
      <protection/>
    </xf>
    <xf numFmtId="0" fontId="1" fillId="0" borderId="2" xfId="19" applyNumberFormat="1" applyFont="1" applyFill="1" applyBorder="1" applyAlignment="1">
      <alignment vertical="top"/>
      <protection/>
    </xf>
    <xf numFmtId="0" fontId="4" fillId="0" borderId="0" xfId="19" applyNumberFormat="1" applyFont="1" applyFill="1" applyBorder="1" applyAlignment="1">
      <alignment horizontal="center" vertical="top"/>
      <protection/>
    </xf>
    <xf numFmtId="0" fontId="5" fillId="0" borderId="4" xfId="19" applyNumberFormat="1" applyFont="1" applyFill="1" applyBorder="1" applyAlignment="1">
      <alignment vertical="top"/>
      <protection/>
    </xf>
    <xf numFmtId="0" fontId="5" fillId="0" borderId="1" xfId="20" applyNumberFormat="1" applyFont="1" applyFill="1" applyBorder="1" applyAlignment="1">
      <alignment vertical="top"/>
      <protection/>
    </xf>
    <xf numFmtId="0" fontId="1" fillId="0" borderId="1" xfId="19" applyNumberFormat="1" applyFont="1" applyFill="1" applyBorder="1" applyAlignment="1">
      <alignment vertical="top"/>
      <protection/>
    </xf>
    <xf numFmtId="0" fontId="5" fillId="0" borderId="1" xfId="19" applyNumberFormat="1" applyFont="1" applyFill="1" applyBorder="1" applyAlignment="1">
      <alignment vertical="top"/>
      <protection/>
    </xf>
    <xf numFmtId="0" fontId="21" fillId="0" borderId="5" xfId="21" applyNumberFormat="1" applyFont="1" applyFill="1" applyBorder="1" applyAlignment="1">
      <alignment vertical="top"/>
      <protection/>
    </xf>
    <xf numFmtId="0" fontId="5" fillId="0" borderId="6" xfId="20" applyNumberFormat="1" applyFont="1" applyFill="1" applyBorder="1" applyAlignment="1">
      <alignment vertical="top"/>
      <protection/>
    </xf>
    <xf numFmtId="0" fontId="5" fillId="0" borderId="6" xfId="20" applyNumberFormat="1" applyFont="1" applyFill="1" applyBorder="1" applyAlignment="1">
      <alignment horizontal="center" vertical="top"/>
      <protection/>
    </xf>
    <xf numFmtId="0" fontId="5" fillId="0" borderId="5" xfId="20" applyNumberFormat="1" applyFont="1" applyFill="1" applyBorder="1" applyAlignment="1">
      <alignment horizontal="center" vertical="top"/>
      <protection/>
    </xf>
    <xf numFmtId="0" fontId="5" fillId="0" borderId="6" xfId="20" applyNumberFormat="1" applyFont="1" applyFill="1" applyBorder="1" applyAlignment="1">
      <alignment horizontal="center" vertical="top" shrinkToFit="1"/>
      <protection/>
    </xf>
    <xf numFmtId="0" fontId="5" fillId="0" borderId="7" xfId="20" applyNumberFormat="1" applyFont="1" applyFill="1" applyBorder="1" applyAlignment="1">
      <alignment horizontal="center" vertical="top" shrinkToFit="1"/>
      <protection/>
    </xf>
    <xf numFmtId="0" fontId="5" fillId="0" borderId="5" xfId="20" applyNumberFormat="1" applyFont="1" applyFill="1" applyBorder="1" applyAlignment="1">
      <alignment horizontal="center" vertical="top" shrinkToFit="1"/>
      <protection/>
    </xf>
    <xf numFmtId="0" fontId="5" fillId="0" borderId="7" xfId="19" applyNumberFormat="1" applyFont="1" applyFill="1" applyBorder="1" applyAlignment="1">
      <alignment vertical="top" shrinkToFit="1"/>
      <protection/>
    </xf>
    <xf numFmtId="0" fontId="21" fillId="0" borderId="6" xfId="21" applyNumberFormat="1" applyFont="1" applyFill="1" applyBorder="1" applyAlignment="1">
      <alignment vertical="top"/>
      <protection/>
    </xf>
    <xf numFmtId="0" fontId="5" fillId="0" borderId="0" xfId="19" applyNumberFormat="1" applyFont="1" applyFill="1" applyBorder="1" applyAlignment="1">
      <alignment vertical="top" shrinkToFit="1"/>
      <protection/>
    </xf>
    <xf numFmtId="0" fontId="22" fillId="0" borderId="8" xfId="21" applyNumberFormat="1" applyFont="1" applyFill="1" applyBorder="1" applyAlignment="1">
      <alignment vertical="top"/>
      <protection/>
    </xf>
    <xf numFmtId="0" fontId="5" fillId="0" borderId="0" xfId="20" applyNumberFormat="1" applyFont="1" applyFill="1" applyAlignment="1">
      <alignment vertical="top"/>
      <protection/>
    </xf>
    <xf numFmtId="0" fontId="22" fillId="0" borderId="0" xfId="21" applyNumberFormat="1" applyFont="1" applyFill="1" applyAlignment="1">
      <alignment vertical="top"/>
      <protection/>
    </xf>
    <xf numFmtId="3" fontId="5" fillId="0" borderId="0" xfId="19" applyNumberFormat="1" applyFont="1" applyFill="1" applyAlignment="1">
      <alignment vertical="top" shrinkToFit="1"/>
      <protection/>
    </xf>
    <xf numFmtId="3" fontId="5" fillId="0" borderId="0" xfId="19" applyNumberFormat="1" applyFont="1" applyFill="1" applyAlignment="1">
      <alignment vertical="top"/>
      <protection/>
    </xf>
    <xf numFmtId="3" fontId="5" fillId="0" borderId="0" xfId="20" applyNumberFormat="1" applyFont="1" applyFill="1" applyAlignment="1">
      <alignment vertical="top" shrinkToFit="1"/>
      <protection/>
    </xf>
    <xf numFmtId="0" fontId="7" fillId="0" borderId="0" xfId="19" applyNumberFormat="1" applyFont="1" applyFill="1" applyAlignment="1">
      <alignment horizontal="left" vertical="top"/>
      <protection/>
    </xf>
    <xf numFmtId="0" fontId="25" fillId="0" borderId="8" xfId="21" applyNumberFormat="1" applyFont="1" applyFill="1" applyBorder="1" applyAlignment="1">
      <alignment vertical="top"/>
      <protection/>
    </xf>
    <xf numFmtId="0" fontId="17" fillId="0" borderId="0" xfId="20" applyNumberFormat="1" applyFont="1" applyFill="1" applyAlignment="1">
      <alignment vertical="top"/>
      <protection/>
    </xf>
    <xf numFmtId="0" fontId="7" fillId="0" borderId="0" xfId="19" applyNumberFormat="1" applyFont="1" applyFill="1" applyBorder="1" applyAlignment="1">
      <alignment vertical="top"/>
      <protection/>
    </xf>
    <xf numFmtId="0" fontId="7" fillId="0" borderId="0" xfId="19" applyNumberFormat="1" applyFont="1" applyAlignment="1">
      <alignment vertical="top"/>
      <protection/>
    </xf>
    <xf numFmtId="0" fontId="25" fillId="0" borderId="0" xfId="21" applyNumberFormat="1" applyFont="1" applyFill="1" applyAlignment="1">
      <alignment vertical="top"/>
      <protection/>
    </xf>
    <xf numFmtId="3" fontId="17" fillId="0" borderId="0" xfId="20" applyNumberFormat="1" applyFont="1" applyFill="1" applyAlignment="1">
      <alignment vertical="top" shrinkToFit="1"/>
      <protection/>
    </xf>
    <xf numFmtId="3" fontId="17" fillId="0" borderId="0" xfId="19" applyNumberFormat="1" applyFont="1" applyFill="1" applyAlignment="1">
      <alignment vertical="top" shrinkToFit="1"/>
      <protection/>
    </xf>
    <xf numFmtId="0" fontId="17" fillId="3" borderId="0" xfId="19" applyNumberFormat="1" applyFont="1" applyFill="1" applyAlignment="1">
      <alignment vertical="top"/>
      <protection/>
    </xf>
    <xf numFmtId="0" fontId="17" fillId="0" borderId="0" xfId="19" applyNumberFormat="1" applyFont="1" applyFill="1" applyAlignment="1">
      <alignment vertical="top"/>
      <protection/>
    </xf>
    <xf numFmtId="3" fontId="5" fillId="3" borderId="0" xfId="19" applyNumberFormat="1" applyFont="1" applyFill="1" applyAlignment="1">
      <alignment vertical="top"/>
      <protection/>
    </xf>
    <xf numFmtId="0" fontId="4" fillId="0" borderId="6" xfId="20" applyNumberFormat="1" applyFont="1" applyFill="1" applyBorder="1" applyAlignment="1">
      <alignment vertical="top"/>
      <protection/>
    </xf>
    <xf numFmtId="0" fontId="3" fillId="0" borderId="6" xfId="19" applyNumberFormat="1" applyFont="1" applyFill="1" applyBorder="1" applyAlignment="1">
      <alignment vertical="top"/>
      <protection/>
    </xf>
    <xf numFmtId="3" fontId="26" fillId="0" borderId="6" xfId="20" applyNumberFormat="1" applyFont="1" applyFill="1" applyBorder="1" applyAlignment="1">
      <alignment horizontal="right" vertical="center"/>
      <protection/>
    </xf>
    <xf numFmtId="3" fontId="27" fillId="0" borderId="5" xfId="0" applyNumberFormat="1" applyFont="1" applyBorder="1" applyAlignment="1">
      <alignment horizontal="right" vertical="center"/>
    </xf>
    <xf numFmtId="3" fontId="27" fillId="0" borderId="6" xfId="0" applyNumberFormat="1" applyFont="1" applyBorder="1" applyAlignment="1">
      <alignment horizontal="right" vertical="center"/>
    </xf>
    <xf numFmtId="3" fontId="27" fillId="0" borderId="6" xfId="20" applyNumberFormat="1" applyFont="1" applyFill="1" applyBorder="1" applyAlignment="1">
      <alignment horizontal="right" vertical="center"/>
      <protection/>
    </xf>
    <xf numFmtId="3" fontId="28" fillId="0" borderId="6" xfId="19" applyNumberFormat="1" applyFont="1" applyFill="1" applyBorder="1" applyAlignment="1">
      <alignment horizontal="right" vertical="center"/>
      <protection/>
    </xf>
    <xf numFmtId="3" fontId="27" fillId="0" borderId="7" xfId="0" applyNumberFormat="1" applyFont="1" applyBorder="1" applyAlignment="1">
      <alignment horizontal="right" vertical="center"/>
    </xf>
    <xf numFmtId="0" fontId="3" fillId="0" borderId="0" xfId="19" applyNumberFormat="1" applyFont="1" applyAlignment="1">
      <alignment vertical="top"/>
      <protection/>
    </xf>
    <xf numFmtId="0" fontId="4" fillId="0" borderId="6" xfId="20" applyNumberFormat="1" applyFont="1" applyFill="1" applyBorder="1" applyAlignment="1">
      <alignment vertical="top" shrinkToFit="1"/>
      <protection/>
    </xf>
    <xf numFmtId="0" fontId="4" fillId="0" borderId="0" xfId="19" applyNumberFormat="1" applyFont="1" applyFill="1" applyBorder="1" applyAlignment="1">
      <alignment vertical="top" shrinkToFit="1"/>
      <protection/>
    </xf>
    <xf numFmtId="0" fontId="4" fillId="3" borderId="0" xfId="19" applyNumberFormat="1" applyFont="1" applyFill="1" applyAlignment="1">
      <alignment vertical="top"/>
      <protection/>
    </xf>
    <xf numFmtId="0" fontId="4" fillId="0" borderId="0" xfId="19" applyNumberFormat="1" applyFont="1" applyFill="1" applyAlignment="1">
      <alignment vertical="top"/>
      <protection/>
    </xf>
    <xf numFmtId="0" fontId="5" fillId="0" borderId="8" xfId="21" applyNumberFormat="1" applyFont="1" applyFill="1" applyBorder="1" applyAlignment="1">
      <alignment vertical="top"/>
      <protection/>
    </xf>
    <xf numFmtId="0" fontId="5" fillId="0" borderId="0" xfId="21" applyNumberFormat="1" applyFont="1" applyFill="1" applyAlignment="1">
      <alignment vertical="top"/>
      <protection/>
    </xf>
    <xf numFmtId="3" fontId="16" fillId="0" borderId="0" xfId="19" applyNumberFormat="1" applyFont="1" applyFill="1" applyAlignment="1">
      <alignment vertical="top" shrinkToFit="1"/>
      <protection/>
    </xf>
    <xf numFmtId="0" fontId="5" fillId="0" borderId="0" xfId="21" applyNumberFormat="1" applyFont="1" applyFill="1" applyBorder="1" applyAlignment="1">
      <alignment vertical="top"/>
      <protection/>
    </xf>
    <xf numFmtId="38" fontId="5" fillId="0" borderId="0" xfId="19" applyNumberFormat="1" applyFont="1" applyFill="1" applyAlignment="1">
      <alignment vertical="top"/>
      <protection/>
    </xf>
    <xf numFmtId="3" fontId="4" fillId="3" borderId="0" xfId="19" applyNumberFormat="1" applyFont="1" applyFill="1" applyAlignment="1">
      <alignment vertical="top"/>
      <protection/>
    </xf>
    <xf numFmtId="0" fontId="22" fillId="0" borderId="4" xfId="21" applyNumberFormat="1" applyFont="1" applyFill="1" applyBorder="1" applyAlignment="1">
      <alignment vertical="top"/>
      <protection/>
    </xf>
    <xf numFmtId="0" fontId="22" fillId="0" borderId="1" xfId="21" applyNumberFormat="1" applyFont="1" applyFill="1" applyBorder="1" applyAlignment="1">
      <alignment vertical="top"/>
      <protection/>
    </xf>
    <xf numFmtId="3" fontId="5" fillId="0" borderId="0" xfId="19" applyNumberFormat="1" applyFont="1" applyFill="1" applyBorder="1" applyAlignment="1">
      <alignment vertical="top" shrinkToFit="1"/>
      <protection/>
    </xf>
    <xf numFmtId="0" fontId="1" fillId="0" borderId="0" xfId="20" applyNumberFormat="1" applyFont="1" applyFill="1" applyAlignment="1">
      <alignment vertical="top" shrinkToFit="1"/>
      <protection/>
    </xf>
    <xf numFmtId="0" fontId="1" fillId="0" borderId="0" xfId="19" applyNumberFormat="1" applyFont="1" applyFill="1" applyAlignment="1">
      <alignment vertical="top" shrinkToFit="1"/>
      <protection/>
    </xf>
    <xf numFmtId="37" fontId="5" fillId="3" borderId="0" xfId="19" applyNumberFormat="1" applyFont="1" applyFill="1" applyAlignment="1">
      <alignment vertical="top"/>
      <protection/>
    </xf>
    <xf numFmtId="0" fontId="5" fillId="0" borderId="9" xfId="20" applyNumberFormat="1" applyFont="1" applyFill="1" applyBorder="1" applyAlignment="1">
      <alignment vertical="top"/>
      <protection/>
    </xf>
    <xf numFmtId="0" fontId="5" fillId="0" borderId="10" xfId="20" applyNumberFormat="1" applyFont="1" applyFill="1" applyBorder="1" applyAlignment="1">
      <alignment vertical="top"/>
      <protection/>
    </xf>
    <xf numFmtId="0" fontId="5" fillId="0" borderId="7" xfId="20" applyNumberFormat="1" applyFont="1" applyFill="1" applyBorder="1" applyAlignment="1">
      <alignment vertical="top"/>
      <protection/>
    </xf>
    <xf numFmtId="0" fontId="5" fillId="0" borderId="0" xfId="20" applyNumberFormat="1" applyFont="1" applyFill="1" applyBorder="1" applyAlignment="1">
      <alignment vertical="top"/>
      <protection/>
    </xf>
    <xf numFmtId="0" fontId="5" fillId="0" borderId="11" xfId="20" applyNumberFormat="1" applyFont="1" applyFill="1" applyBorder="1" applyAlignment="1">
      <alignment vertical="top"/>
      <protection/>
    </xf>
    <xf numFmtId="3" fontId="4" fillId="0" borderId="0" xfId="19" applyNumberFormat="1" applyFont="1" applyFill="1" applyAlignment="1">
      <alignment vertical="top" shrinkToFit="1"/>
      <protection/>
    </xf>
    <xf numFmtId="3" fontId="4" fillId="0" borderId="0" xfId="20" applyNumberFormat="1" applyFont="1" applyFill="1" applyAlignment="1">
      <alignment vertical="top" shrinkToFit="1"/>
      <protection/>
    </xf>
    <xf numFmtId="3" fontId="4" fillId="0" borderId="0" xfId="19" applyNumberFormat="1" applyFont="1" applyFill="1" applyBorder="1" applyAlignment="1">
      <alignment vertical="top" shrinkToFit="1"/>
      <protection/>
    </xf>
    <xf numFmtId="0" fontId="15" fillId="0" borderId="0" xfId="19" applyNumberFormat="1" applyFont="1" applyFill="1" applyBorder="1" applyAlignment="1">
      <alignment horizontal="center" vertical="top"/>
      <protection/>
    </xf>
    <xf numFmtId="37" fontId="5" fillId="0" borderId="0" xfId="19" applyNumberFormat="1" applyFont="1" applyFill="1" applyAlignment="1">
      <alignment vertical="top"/>
      <protection/>
    </xf>
    <xf numFmtId="164" fontId="1" fillId="0" borderId="0" xfId="15" applyNumberFormat="1" applyFont="1" applyFill="1" applyBorder="1" applyAlignment="1">
      <alignment vertical="top"/>
    </xf>
    <xf numFmtId="37" fontId="1" fillId="0" borderId="0" xfId="19" applyNumberFormat="1" applyFont="1" applyFill="1" applyAlignment="1">
      <alignment horizontal="right" vertical="top"/>
      <protection/>
    </xf>
    <xf numFmtId="43" fontId="1" fillId="0" borderId="0" xfId="19" applyNumberFormat="1" applyFont="1" applyFill="1" applyAlignment="1">
      <alignment vertical="top"/>
      <protection/>
    </xf>
    <xf numFmtId="38" fontId="1" fillId="0" borderId="0" xfId="19" applyNumberFormat="1" applyFont="1" applyFill="1" applyAlignment="1">
      <alignment vertical="top"/>
      <protection/>
    </xf>
    <xf numFmtId="0" fontId="1" fillId="0" borderId="0" xfId="19" applyNumberFormat="1" applyFont="1" applyFill="1" applyAlignment="1">
      <alignment horizontal="center" vertical="top"/>
      <protection/>
    </xf>
    <xf numFmtId="38" fontId="1" fillId="0" borderId="0" xfId="19" applyNumberFormat="1" applyFont="1" applyAlignment="1">
      <alignment vertical="top"/>
      <protection/>
    </xf>
    <xf numFmtId="169" fontId="10" fillId="0" borderId="0" xfId="19" applyNumberFormat="1" applyFont="1" applyFill="1" applyAlignment="1">
      <alignment vertical="top"/>
      <protection/>
    </xf>
    <xf numFmtId="37" fontId="3" fillId="0" borderId="0" xfId="19" applyNumberFormat="1" applyFont="1" applyFill="1" applyAlignment="1">
      <alignment vertical="top"/>
      <protection/>
    </xf>
    <xf numFmtId="37" fontId="1" fillId="0" borderId="0" xfId="19" applyNumberFormat="1" applyFont="1" applyFill="1" applyBorder="1" applyAlignment="1">
      <alignment horizontal="center" vertical="top"/>
      <protection/>
    </xf>
    <xf numFmtId="0" fontId="1" fillId="0" borderId="0" xfId="0" applyFont="1" applyAlignment="1">
      <alignment/>
    </xf>
    <xf numFmtId="0" fontId="5" fillId="0" borderId="0" xfId="19" applyNumberFormat="1" applyFont="1" applyFill="1" applyBorder="1" applyAlignment="1">
      <alignment horizontal="center" vertical="top" wrapText="1"/>
      <protection/>
    </xf>
    <xf numFmtId="0" fontId="21" fillId="0" borderId="0" xfId="21" applyNumberFormat="1" applyFont="1" applyFill="1" applyAlignment="1">
      <alignment/>
      <protection/>
    </xf>
    <xf numFmtId="0" fontId="4" fillId="0" borderId="0" xfId="20" applyNumberFormat="1" applyFont="1" applyFill="1" applyAlignment="1">
      <alignment vertical="top"/>
      <protection/>
    </xf>
    <xf numFmtId="0" fontId="15" fillId="0" borderId="0" xfId="19" applyNumberFormat="1" applyFont="1" applyAlignment="1">
      <alignment vertical="top"/>
      <protection/>
    </xf>
    <xf numFmtId="0" fontId="30" fillId="0" borderId="0" xfId="21" applyNumberFormat="1" applyFont="1" applyFill="1" applyAlignment="1">
      <alignment vertical="top"/>
      <protection/>
    </xf>
    <xf numFmtId="0" fontId="16" fillId="0" borderId="0" xfId="20" applyNumberFormat="1" applyFont="1" applyFill="1" applyAlignment="1">
      <alignment vertical="top"/>
      <protection/>
    </xf>
    <xf numFmtId="3" fontId="16" fillId="0" borderId="0" xfId="20" applyNumberFormat="1" applyFont="1" applyFill="1" applyBorder="1" applyAlignment="1">
      <alignment vertical="top" shrinkToFit="1"/>
      <protection/>
    </xf>
    <xf numFmtId="0" fontId="16" fillId="3" borderId="0" xfId="19" applyNumberFormat="1" applyFont="1" applyFill="1" applyAlignment="1">
      <alignment vertical="top"/>
      <protection/>
    </xf>
    <xf numFmtId="0" fontId="16" fillId="0" borderId="0" xfId="19" applyNumberFormat="1" applyFont="1" applyFill="1" applyAlignment="1">
      <alignment vertical="top"/>
      <protection/>
    </xf>
    <xf numFmtId="0" fontId="22" fillId="0" borderId="0" xfId="21" applyNumberFormat="1" applyFont="1" applyFill="1" applyAlignment="1">
      <alignment/>
      <protection/>
    </xf>
    <xf numFmtId="0" fontId="21" fillId="0" borderId="0" xfId="21" applyNumberFormat="1" applyFont="1" applyFill="1" applyBorder="1" applyAlignment="1">
      <alignment/>
      <protection/>
    </xf>
    <xf numFmtId="0" fontId="4" fillId="0" borderId="0" xfId="20" applyNumberFormat="1" applyFont="1" applyFill="1" applyBorder="1" applyAlignment="1">
      <alignment vertical="top"/>
      <protection/>
    </xf>
    <xf numFmtId="0" fontId="30" fillId="0" borderId="1" xfId="21" applyNumberFormat="1" applyFont="1" applyFill="1" applyBorder="1" applyAlignment="1">
      <alignment vertical="top"/>
      <protection/>
    </xf>
    <xf numFmtId="0" fontId="16" fillId="0" borderId="1" xfId="20" applyNumberFormat="1" applyFont="1" applyFill="1" applyBorder="1" applyAlignment="1">
      <alignment vertical="top"/>
      <protection/>
    </xf>
    <xf numFmtId="38" fontId="16" fillId="3" borderId="0" xfId="19" applyNumberFormat="1" applyFont="1" applyFill="1" applyAlignment="1">
      <alignment vertical="top"/>
      <protection/>
    </xf>
    <xf numFmtId="37" fontId="16" fillId="4" borderId="0" xfId="19" applyNumberFormat="1" applyFont="1" applyFill="1" applyAlignment="1">
      <alignment vertical="top"/>
      <protection/>
    </xf>
    <xf numFmtId="37" fontId="16" fillId="0" borderId="0" xfId="19" applyNumberFormat="1" applyFont="1" applyFill="1" applyAlignment="1">
      <alignment vertical="top"/>
      <protection/>
    </xf>
    <xf numFmtId="0" fontId="7" fillId="0" borderId="0" xfId="19" applyNumberFormat="1" applyFont="1" applyFill="1" applyAlignment="1" quotePrefix="1">
      <alignment horizontal="left" vertical="top"/>
      <protection/>
    </xf>
    <xf numFmtId="0" fontId="15" fillId="0" borderId="0" xfId="19" applyNumberFormat="1" applyFont="1" applyFill="1" applyAlignment="1">
      <alignment horizontal="center" vertical="top"/>
      <protection/>
    </xf>
    <xf numFmtId="0" fontId="15" fillId="0" borderId="0" xfId="19" applyNumberFormat="1" applyFont="1" applyFill="1" applyBorder="1" applyAlignment="1">
      <alignment horizontal="left" vertical="top"/>
      <protection/>
    </xf>
    <xf numFmtId="0" fontId="1" fillId="0" borderId="0" xfId="19" applyNumberFormat="1" applyFont="1" applyFill="1" applyBorder="1" applyAlignment="1">
      <alignment horizontal="right" vertical="top"/>
      <protection/>
    </xf>
    <xf numFmtId="170" fontId="1" fillId="0" borderId="0" xfId="19" applyNumberFormat="1" applyFont="1" applyFill="1" applyBorder="1" applyAlignment="1">
      <alignment vertical="top"/>
      <protection/>
    </xf>
    <xf numFmtId="170" fontId="1" fillId="0" borderId="0" xfId="19" applyNumberFormat="1" applyFont="1" applyFill="1" applyBorder="1" applyAlignment="1" quotePrefix="1">
      <alignment vertical="top"/>
      <protection/>
    </xf>
    <xf numFmtId="0" fontId="7" fillId="0" borderId="0" xfId="19" applyNumberFormat="1" applyFont="1" applyFill="1" applyAlignment="1" quotePrefix="1">
      <alignment vertical="top"/>
      <protection/>
    </xf>
    <xf numFmtId="41" fontId="5" fillId="3" borderId="0" xfId="16" applyFont="1" applyFill="1" applyAlignment="1">
      <alignment vertical="top"/>
    </xf>
    <xf numFmtId="41" fontId="5" fillId="3" borderId="0" xfId="19" applyNumberFormat="1" applyFont="1" applyFill="1" applyAlignment="1">
      <alignment vertical="top"/>
      <protection/>
    </xf>
    <xf numFmtId="41" fontId="5" fillId="0" borderId="0" xfId="19" applyNumberFormat="1" applyFont="1" applyFill="1" applyAlignment="1">
      <alignment vertical="top"/>
      <protection/>
    </xf>
    <xf numFmtId="38" fontId="4" fillId="3" borderId="0" xfId="19" applyNumberFormat="1" applyFont="1" applyFill="1" applyAlignment="1">
      <alignment vertical="top"/>
      <protection/>
    </xf>
    <xf numFmtId="0" fontId="7" fillId="0" borderId="0" xfId="19" applyNumberFormat="1" applyFont="1" applyFill="1" applyBorder="1" applyAlignment="1">
      <alignment horizontal="center" vertical="top"/>
      <protection/>
    </xf>
    <xf numFmtId="0" fontId="1" fillId="0" borderId="0" xfId="19" applyNumberFormat="1" applyFont="1" applyFill="1" applyAlignment="1" quotePrefix="1">
      <alignment vertical="top"/>
      <protection/>
    </xf>
    <xf numFmtId="0" fontId="3" fillId="0" borderId="0" xfId="19" applyNumberFormat="1" applyFont="1" applyFill="1" applyAlignment="1">
      <alignment horizontal="right" vertical="top"/>
      <protection/>
    </xf>
    <xf numFmtId="0" fontId="3" fillId="0" borderId="0" xfId="19" applyNumberFormat="1" applyFont="1" applyFill="1" applyAlignment="1" quotePrefix="1">
      <alignment vertical="top"/>
      <protection/>
    </xf>
    <xf numFmtId="37" fontId="1" fillId="0" borderId="0" xfId="19" applyNumberFormat="1" applyFont="1" applyFill="1" applyAlignment="1">
      <alignment horizontal="center" vertical="top"/>
      <protection/>
    </xf>
    <xf numFmtId="0" fontId="1" fillId="0" borderId="0" xfId="19" applyNumberFormat="1" applyFont="1" applyAlignment="1">
      <alignment vertical="top" wrapText="1"/>
      <protection/>
    </xf>
    <xf numFmtId="0" fontId="5" fillId="3" borderId="0" xfId="19" applyNumberFormat="1" applyFont="1" applyFill="1" applyAlignment="1">
      <alignment vertical="top" wrapText="1"/>
      <protection/>
    </xf>
    <xf numFmtId="0" fontId="5" fillId="0" borderId="0" xfId="19" applyNumberFormat="1" applyFont="1" applyFill="1" applyAlignment="1">
      <alignment vertical="top" wrapText="1"/>
      <protection/>
    </xf>
    <xf numFmtId="0" fontId="4" fillId="0" borderId="0" xfId="19" applyNumberFormat="1" applyFont="1" applyFill="1" applyAlignment="1">
      <alignment horizontal="center" vertical="top" wrapText="1"/>
      <protection/>
    </xf>
    <xf numFmtId="0" fontId="32" fillId="0" borderId="12" xfId="0" applyFont="1" applyBorder="1" applyAlignment="1">
      <alignment horizontal="center"/>
    </xf>
    <xf numFmtId="0" fontId="32" fillId="0" borderId="12" xfId="0" applyFont="1" applyBorder="1" applyAlignment="1">
      <alignment/>
    </xf>
    <xf numFmtId="0" fontId="33" fillId="0" borderId="13" xfId="0" applyFont="1" applyBorder="1" applyAlignment="1">
      <alignment/>
    </xf>
    <xf numFmtId="49" fontId="32" fillId="0" borderId="13" xfId="0" applyNumberFormat="1" applyFont="1" applyBorder="1" applyAlignment="1">
      <alignment horizontal="center"/>
    </xf>
    <xf numFmtId="0" fontId="32" fillId="0" borderId="13" xfId="0" applyFont="1" applyBorder="1" applyAlignment="1">
      <alignment horizontal="center"/>
    </xf>
    <xf numFmtId="3" fontId="33" fillId="0" borderId="13" xfId="0" applyNumberFormat="1" applyFont="1" applyBorder="1" applyAlignment="1">
      <alignment/>
    </xf>
    <xf numFmtId="0" fontId="33" fillId="0" borderId="14" xfId="0" applyFont="1" applyBorder="1" applyAlignment="1">
      <alignment/>
    </xf>
    <xf numFmtId="49" fontId="32" fillId="0" borderId="14" xfId="0" applyNumberFormat="1" applyFont="1" applyBorder="1" applyAlignment="1">
      <alignment horizontal="center"/>
    </xf>
    <xf numFmtId="0" fontId="32" fillId="0" borderId="14" xfId="0" applyFont="1" applyBorder="1" applyAlignment="1">
      <alignment horizontal="center"/>
    </xf>
    <xf numFmtId="3" fontId="33" fillId="0" borderId="14" xfId="0" applyNumberFormat="1" applyFont="1" applyBorder="1" applyAlignment="1">
      <alignment/>
    </xf>
    <xf numFmtId="0" fontId="33" fillId="0" borderId="15" xfId="0" applyFont="1" applyBorder="1" applyAlignment="1">
      <alignment/>
    </xf>
    <xf numFmtId="49" fontId="32" fillId="0" borderId="15" xfId="0" applyNumberFormat="1" applyFont="1" applyBorder="1" applyAlignment="1">
      <alignment horizontal="center"/>
    </xf>
    <xf numFmtId="3" fontId="33" fillId="0" borderId="15" xfId="0" applyNumberFormat="1" applyFont="1" applyBorder="1" applyAlignment="1">
      <alignment/>
    </xf>
    <xf numFmtId="0" fontId="35" fillId="0" borderId="0" xfId="0" applyFont="1" applyAlignment="1">
      <alignment horizontal="center"/>
    </xf>
    <xf numFmtId="0" fontId="22" fillId="0" borderId="0" xfId="21" applyNumberFormat="1" applyFont="1" applyFill="1" applyBorder="1" applyAlignment="1">
      <alignment vertical="top"/>
      <protection/>
    </xf>
    <xf numFmtId="3" fontId="23" fillId="0" borderId="0" xfId="20" applyNumberFormat="1" applyFont="1" applyFill="1" applyBorder="1" applyAlignment="1">
      <alignment horizontal="right" vertical="center"/>
      <protection/>
    </xf>
    <xf numFmtId="0" fontId="23" fillId="0" borderId="0" xfId="0" applyFont="1" applyBorder="1" applyAlignment="1">
      <alignment horizontal="right" vertical="center"/>
    </xf>
    <xf numFmtId="0" fontId="0" fillId="0" borderId="0" xfId="0" applyFont="1" applyAlignment="1">
      <alignment horizontal="left" wrapText="1"/>
    </xf>
    <xf numFmtId="0" fontId="0" fillId="0" borderId="0" xfId="0" applyFont="1" applyAlignment="1">
      <alignment/>
    </xf>
    <xf numFmtId="0" fontId="35" fillId="0" borderId="0" xfId="0" applyFont="1" applyAlignment="1">
      <alignment/>
    </xf>
    <xf numFmtId="0" fontId="35" fillId="0" borderId="0" xfId="0" applyFont="1" applyAlignment="1">
      <alignment horizontal="right"/>
    </xf>
    <xf numFmtId="164" fontId="35" fillId="0" borderId="0" xfId="15" applyNumberFormat="1" applyFont="1" applyAlignment="1">
      <alignment/>
    </xf>
    <xf numFmtId="164" fontId="32" fillId="0" borderId="0" xfId="15" applyNumberFormat="1" applyFont="1" applyAlignment="1">
      <alignment/>
    </xf>
    <xf numFmtId="0" fontId="0" fillId="0" borderId="0" xfId="0" applyFont="1" applyAlignment="1">
      <alignment/>
    </xf>
    <xf numFmtId="0" fontId="0" fillId="0" borderId="0" xfId="0" applyFont="1" applyAlignment="1">
      <alignment horizontal="right"/>
    </xf>
    <xf numFmtId="164" fontId="0" fillId="0" borderId="0" xfId="15" applyNumberFormat="1" applyFont="1" applyAlignment="1">
      <alignment/>
    </xf>
    <xf numFmtId="164" fontId="33" fillId="0" borderId="0" xfId="15" applyNumberFormat="1" applyFont="1" applyAlignment="1">
      <alignment/>
    </xf>
    <xf numFmtId="0" fontId="0" fillId="0" borderId="0" xfId="0" applyFont="1" applyAlignment="1" quotePrefix="1">
      <alignment/>
    </xf>
    <xf numFmtId="0" fontId="33" fillId="0" borderId="0" xfId="0" applyFont="1" applyAlignment="1">
      <alignment horizontal="justify"/>
    </xf>
    <xf numFmtId="3" fontId="1" fillId="0" borderId="13" xfId="0" applyNumberFormat="1" applyFont="1" applyBorder="1" applyAlignment="1">
      <alignment/>
    </xf>
    <xf numFmtId="3" fontId="1" fillId="0" borderId="14" xfId="0" applyNumberFormat="1" applyFont="1" applyBorder="1" applyAlignment="1">
      <alignment/>
    </xf>
    <xf numFmtId="0" fontId="33" fillId="0" borderId="0" xfId="22" applyFont="1" applyBorder="1" applyAlignment="1" applyProtection="1">
      <alignment vertical="top"/>
      <protection hidden="1"/>
    </xf>
    <xf numFmtId="0" fontId="33" fillId="0" borderId="0" xfId="22" applyFont="1" applyFill="1" applyBorder="1" applyAlignment="1" applyProtection="1">
      <alignment vertical="top"/>
      <protection hidden="1"/>
    </xf>
    <xf numFmtId="0" fontId="33" fillId="0" borderId="0" xfId="22" applyFont="1" applyFill="1" applyBorder="1" applyAlignment="1" applyProtection="1">
      <alignment vertical="top"/>
      <protection locked="0"/>
    </xf>
    <xf numFmtId="38" fontId="33" fillId="0" borderId="0" xfId="22" applyNumberFormat="1" applyFont="1" applyFill="1" applyBorder="1" applyAlignment="1" applyProtection="1">
      <alignment vertical="top"/>
      <protection hidden="1"/>
    </xf>
    <xf numFmtId="0" fontId="33" fillId="0" borderId="0" xfId="22" applyFont="1" applyFill="1" applyBorder="1" applyAlignment="1" applyProtection="1">
      <alignment horizontal="center" vertical="top"/>
      <protection hidden="1"/>
    </xf>
    <xf numFmtId="3" fontId="41" fillId="0" borderId="0" xfId="22" applyNumberFormat="1" applyFont="1" applyBorder="1" applyAlignment="1" applyProtection="1">
      <alignment vertical="top"/>
      <protection hidden="1"/>
    </xf>
    <xf numFmtId="38" fontId="33" fillId="0" borderId="0" xfId="22" applyNumberFormat="1" applyFont="1" applyFill="1" applyBorder="1" applyAlignment="1" applyProtection="1">
      <alignment horizontal="right" vertical="top"/>
      <protection hidden="1"/>
    </xf>
    <xf numFmtId="0" fontId="3" fillId="0" borderId="0" xfId="19" applyNumberFormat="1" applyFont="1" applyFill="1" applyAlignment="1">
      <alignment horizontal="centerContinuous" vertical="top"/>
      <protection/>
    </xf>
    <xf numFmtId="2" fontId="1" fillId="0" borderId="0" xfId="19" applyNumberFormat="1" applyFont="1" applyFill="1" applyAlignment="1">
      <alignment horizontal="centerContinuous" vertical="top"/>
      <protection/>
    </xf>
    <xf numFmtId="3" fontId="1" fillId="0" borderId="0" xfId="19" applyNumberFormat="1" applyFont="1" applyFill="1" applyAlignment="1">
      <alignment horizontal="centerContinuous" vertical="top"/>
      <protection/>
    </xf>
    <xf numFmtId="3" fontId="3" fillId="0" borderId="0" xfId="22" applyNumberFormat="1" applyFont="1" applyFill="1" applyBorder="1" applyAlignment="1" applyProtection="1">
      <alignment horizontal="centerContinuous" vertical="top"/>
      <protection hidden="1"/>
    </xf>
    <xf numFmtId="3" fontId="4" fillId="0" borderId="0" xfId="22" applyNumberFormat="1" applyFont="1" applyFill="1" applyAlignment="1">
      <alignment vertical="center"/>
      <protection/>
    </xf>
    <xf numFmtId="0" fontId="5" fillId="0" borderId="0" xfId="22" applyFont="1" applyFill="1" applyAlignment="1">
      <alignment vertical="center"/>
      <protection/>
    </xf>
    <xf numFmtId="38" fontId="4" fillId="0" borderId="0" xfId="22" applyNumberFormat="1" applyFont="1" applyFill="1" applyBorder="1" applyAlignment="1">
      <alignment vertical="top"/>
      <protection/>
    </xf>
    <xf numFmtId="0" fontId="4" fillId="0" borderId="0" xfId="22" applyFont="1" applyFill="1" applyAlignment="1">
      <alignment vertical="center"/>
      <protection/>
    </xf>
    <xf numFmtId="38" fontId="4" fillId="0" borderId="0" xfId="22" applyNumberFormat="1" applyFont="1" applyFill="1" applyAlignment="1">
      <alignment vertical="center"/>
      <protection/>
    </xf>
    <xf numFmtId="38" fontId="16" fillId="0" borderId="0" xfId="22" applyNumberFormat="1" applyFont="1" applyFill="1" applyAlignment="1">
      <alignment vertical="center"/>
      <protection/>
    </xf>
    <xf numFmtId="0" fontId="16" fillId="0" borderId="0" xfId="22" applyFont="1" applyFill="1" applyAlignment="1">
      <alignment vertical="center"/>
      <protection/>
    </xf>
    <xf numFmtId="164" fontId="5" fillId="0" borderId="0" xfId="15" applyNumberFormat="1" applyFont="1" applyFill="1" applyAlignment="1">
      <alignment vertical="center"/>
    </xf>
    <xf numFmtId="3" fontId="5" fillId="0" borderId="0" xfId="22" applyNumberFormat="1" applyFont="1" applyFill="1" applyAlignment="1">
      <alignment vertical="center"/>
      <protection/>
    </xf>
    <xf numFmtId="3" fontId="16" fillId="0" borderId="0" xfId="22" applyNumberFormat="1" applyFont="1" applyFill="1" applyAlignment="1">
      <alignment vertical="center"/>
      <protection/>
    </xf>
    <xf numFmtId="0" fontId="17" fillId="0" borderId="0" xfId="22" applyFont="1" applyFill="1" applyAlignment="1">
      <alignment vertical="center"/>
      <protection/>
    </xf>
    <xf numFmtId="0" fontId="5" fillId="0" borderId="0" xfId="22" applyFont="1" applyFill="1" applyAlignment="1">
      <alignment horizontal="right" vertical="center"/>
      <protection/>
    </xf>
    <xf numFmtId="0" fontId="43" fillId="0" borderId="0" xfId="22" applyFont="1" applyFill="1" applyAlignment="1">
      <alignment vertical="center"/>
      <protection/>
    </xf>
    <xf numFmtId="3" fontId="43" fillId="0" borderId="0" xfId="22" applyNumberFormat="1" applyFont="1" applyFill="1" applyAlignment="1">
      <alignment vertical="center"/>
      <protection/>
    </xf>
    <xf numFmtId="0" fontId="44" fillId="0" borderId="0" xfId="22" applyFont="1" applyFill="1" applyAlignment="1">
      <alignment vertical="center"/>
      <protection/>
    </xf>
    <xf numFmtId="164" fontId="1" fillId="0" borderId="0" xfId="15" applyNumberFormat="1" applyFont="1" applyFill="1" applyAlignment="1">
      <alignment vertical="top"/>
    </xf>
    <xf numFmtId="2" fontId="1" fillId="0" borderId="0" xfId="19" applyNumberFormat="1" applyFont="1" applyFill="1" applyAlignment="1">
      <alignment horizontal="center" vertical="top"/>
      <protection/>
    </xf>
    <xf numFmtId="0" fontId="5" fillId="0" borderId="0" xfId="22" applyFont="1" applyFill="1" applyAlignment="1" quotePrefix="1">
      <alignment vertical="center"/>
      <protection/>
    </xf>
    <xf numFmtId="0" fontId="3" fillId="0" borderId="0" xfId="19" applyNumberFormat="1" applyFont="1" applyFill="1" applyBorder="1" applyAlignment="1">
      <alignment horizontal="center" vertical="top" wrapText="1"/>
      <protection/>
    </xf>
    <xf numFmtId="37" fontId="3" fillId="0" borderId="0" xfId="19" applyNumberFormat="1" applyFont="1" applyFill="1" applyBorder="1" applyAlignment="1">
      <alignment horizontal="center" vertical="top"/>
      <protection/>
    </xf>
    <xf numFmtId="0" fontId="3" fillId="0" borderId="0" xfId="19" applyNumberFormat="1" applyFont="1" applyFill="1" applyAlignment="1">
      <alignment horizontal="center" vertical="top" wrapText="1"/>
      <protection/>
    </xf>
    <xf numFmtId="0" fontId="3" fillId="0" borderId="6" xfId="19" applyNumberFormat="1" applyFont="1" applyFill="1" applyBorder="1" applyAlignment="1">
      <alignment horizontal="center" vertical="top" wrapText="1"/>
      <protection/>
    </xf>
    <xf numFmtId="0" fontId="4" fillId="0" borderId="6" xfId="19" applyNumberFormat="1" applyFont="1" applyFill="1" applyBorder="1" applyAlignment="1">
      <alignment horizontal="center" vertical="top" wrapText="1"/>
      <protection/>
    </xf>
    <xf numFmtId="37" fontId="4" fillId="0" borderId="0" xfId="19" applyNumberFormat="1" applyFont="1" applyFill="1" applyBorder="1" applyAlignment="1">
      <alignment horizontal="center" vertical="top"/>
      <protection/>
    </xf>
    <xf numFmtId="0" fontId="0" fillId="0" borderId="0" xfId="0" applyFont="1" applyAlignment="1" quotePrefix="1">
      <alignment horizontal="left"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Font="1" applyAlignment="1" quotePrefix="1">
      <alignment/>
    </xf>
    <xf numFmtId="0" fontId="0" fillId="0" borderId="0" xfId="0" applyFont="1" applyAlignment="1">
      <alignment/>
    </xf>
    <xf numFmtId="0" fontId="0" fillId="0" borderId="0" xfId="0" applyFont="1" applyAlignment="1">
      <alignment horizontal="left"/>
    </xf>
    <xf numFmtId="0" fontId="33" fillId="0" borderId="0" xfId="0" applyFont="1" applyAlignment="1">
      <alignment horizontal="left" wrapText="1"/>
    </xf>
    <xf numFmtId="0" fontId="1" fillId="0" borderId="0" xfId="19" applyNumberFormat="1" applyFont="1" applyFill="1" applyAlignment="1">
      <alignment horizontal="justify" vertical="top" wrapText="1"/>
      <protection/>
    </xf>
    <xf numFmtId="0" fontId="1" fillId="0" borderId="0" xfId="19" applyNumberFormat="1" applyFont="1" applyFill="1" applyAlignment="1">
      <alignment horizontal="justify" vertical="top"/>
      <protection/>
    </xf>
    <xf numFmtId="0" fontId="7" fillId="0" borderId="0" xfId="19" applyNumberFormat="1" applyFont="1" applyFill="1" applyAlignment="1">
      <alignment horizontal="left" vertical="top" wrapText="1"/>
      <protection/>
    </xf>
    <xf numFmtId="0" fontId="1" fillId="0" borderId="0" xfId="19" applyNumberFormat="1" applyFont="1" applyFill="1" applyBorder="1" applyAlignment="1">
      <alignment horizontal="center" vertical="top" wrapText="1"/>
      <protection/>
    </xf>
    <xf numFmtId="4" fontId="1" fillId="0" borderId="0" xfId="19" applyNumberFormat="1" applyFont="1" applyFill="1" applyAlignment="1">
      <alignment horizontal="center" vertical="top" wrapText="1"/>
      <protection/>
    </xf>
    <xf numFmtId="4" fontId="1" fillId="0" borderId="0" xfId="19" applyNumberFormat="1" applyFont="1" applyFill="1" applyAlignment="1">
      <alignment horizontal="center" vertical="top"/>
      <protection/>
    </xf>
    <xf numFmtId="0" fontId="1" fillId="0" borderId="0" xfId="19" applyNumberFormat="1" applyFont="1" applyFill="1" applyAlignment="1">
      <alignment horizontal="left" vertical="top" wrapText="1"/>
      <protection/>
    </xf>
    <xf numFmtId="0" fontId="3" fillId="0" borderId="0" xfId="19" applyNumberFormat="1" applyFont="1" applyFill="1" applyAlignment="1">
      <alignment horizontal="left" vertical="top" wrapText="1"/>
      <protection/>
    </xf>
    <xf numFmtId="0" fontId="1" fillId="0" borderId="0" xfId="19" applyNumberFormat="1" applyFont="1" applyFill="1" applyAlignment="1">
      <alignment horizontal="center" vertical="top" wrapText="1"/>
      <protection/>
    </xf>
    <xf numFmtId="4" fontId="1" fillId="0" borderId="0" xfId="19" applyNumberFormat="1" applyFont="1" applyFill="1" applyBorder="1" applyAlignment="1">
      <alignment horizontal="center" vertical="top"/>
      <protection/>
    </xf>
    <xf numFmtId="4" fontId="1" fillId="0" borderId="0" xfId="19" applyNumberFormat="1" applyFont="1" applyFill="1" applyBorder="1" applyAlignment="1">
      <alignment horizontal="center" vertical="top" wrapText="1"/>
      <protection/>
    </xf>
    <xf numFmtId="0" fontId="3" fillId="0" borderId="1" xfId="22" applyFont="1" applyFill="1" applyBorder="1" applyAlignment="1" applyProtection="1">
      <alignment horizontal="center" vertical="top"/>
      <protection hidden="1"/>
    </xf>
    <xf numFmtId="0" fontId="1" fillId="0" borderId="2" xfId="22" applyFont="1" applyFill="1" applyBorder="1" applyAlignment="1" applyProtection="1">
      <alignment horizontal="center" vertical="top"/>
      <protection hidden="1"/>
    </xf>
    <xf numFmtId="0" fontId="42" fillId="0" borderId="0" xfId="0" applyFont="1" applyAlignment="1">
      <alignment/>
    </xf>
    <xf numFmtId="3" fontId="1" fillId="0" borderId="0" xfId="19" applyNumberFormat="1" applyFont="1" applyFill="1" applyAlignment="1">
      <alignment horizontal="center" vertical="top"/>
      <protection/>
    </xf>
    <xf numFmtId="0" fontId="38" fillId="0" borderId="0" xfId="0" applyFont="1" applyAlignment="1">
      <alignment horizontal="center"/>
    </xf>
    <xf numFmtId="0" fontId="37" fillId="0" borderId="0" xfId="0" applyFont="1" applyAlignment="1">
      <alignment horizontal="center"/>
    </xf>
    <xf numFmtId="0" fontId="0" fillId="0" borderId="0" xfId="0" applyFont="1" applyAlignment="1" quotePrefix="1">
      <alignment wrapText="1"/>
    </xf>
    <xf numFmtId="0" fontId="36" fillId="0" borderId="0" xfId="0" applyFont="1" applyAlignment="1">
      <alignment horizontal="left" wrapText="1"/>
    </xf>
    <xf numFmtId="3" fontId="3" fillId="0" borderId="1" xfId="22" applyNumberFormat="1" applyFont="1" applyFill="1" applyBorder="1" applyAlignment="1" applyProtection="1">
      <alignment horizontal="center" vertical="center" wrapText="1"/>
      <protection hidden="1"/>
    </xf>
    <xf numFmtId="38" fontId="5" fillId="0" borderId="0" xfId="22" applyNumberFormat="1" applyFont="1" applyFill="1" applyBorder="1" applyAlignment="1" applyProtection="1">
      <alignment vertical="top"/>
      <protection hidden="1"/>
    </xf>
    <xf numFmtId="0" fontId="3" fillId="0" borderId="0" xfId="22" applyFont="1" applyFill="1" applyBorder="1" applyAlignment="1" applyProtection="1">
      <alignment horizontal="center" vertical="top" wrapText="1"/>
      <protection hidden="1"/>
    </xf>
    <xf numFmtId="37" fontId="1" fillId="0" borderId="0" xfId="22" applyNumberFormat="1" applyFont="1" applyFill="1" applyBorder="1" applyAlignment="1" applyProtection="1">
      <alignment vertical="top"/>
      <protection hidden="1"/>
    </xf>
    <xf numFmtId="3" fontId="1" fillId="0" borderId="0" xfId="22" applyNumberFormat="1" applyFont="1" applyFill="1" applyBorder="1" applyAlignment="1" applyProtection="1">
      <alignment horizontal="center" vertical="top" wrapText="1"/>
      <protection hidden="1"/>
    </xf>
    <xf numFmtId="3" fontId="3" fillId="0" borderId="1" xfId="22" applyNumberFormat="1" applyFont="1" applyFill="1" applyBorder="1" applyAlignment="1" applyProtection="1">
      <alignment horizontal="center" vertical="top"/>
      <protection hidden="1"/>
    </xf>
    <xf numFmtId="38" fontId="7" fillId="0" borderId="0" xfId="22" applyNumberFormat="1" applyFont="1" applyFill="1" applyBorder="1" applyAlignment="1" applyProtection="1">
      <alignment vertical="top"/>
      <protection hidden="1"/>
    </xf>
    <xf numFmtId="3" fontId="6" fillId="0" borderId="0" xfId="22" applyNumberFormat="1" applyFont="1" applyFill="1" applyBorder="1" applyAlignment="1" applyProtection="1">
      <alignment horizontal="center" vertical="top"/>
      <protection hidden="1"/>
    </xf>
    <xf numFmtId="3" fontId="40" fillId="0" borderId="0" xfId="22" applyNumberFormat="1" applyFont="1" applyFill="1" applyBorder="1" applyAlignment="1" applyProtection="1">
      <alignment horizontal="center" vertical="top"/>
      <protection hidden="1"/>
    </xf>
    <xf numFmtId="38" fontId="1" fillId="0" borderId="2" xfId="22" applyNumberFormat="1" applyFont="1" applyFill="1" applyBorder="1" applyAlignment="1" applyProtection="1">
      <alignment vertical="top"/>
      <protection hidden="1"/>
    </xf>
    <xf numFmtId="38" fontId="6" fillId="0" borderId="0" xfId="22" applyNumberFormat="1" applyFont="1" applyFill="1" applyBorder="1" applyAlignment="1" applyProtection="1">
      <alignment horizontal="center" vertical="top"/>
      <protection hidden="1"/>
    </xf>
    <xf numFmtId="0" fontId="3" fillId="0" borderId="1" xfId="22" applyFont="1" applyFill="1" applyBorder="1" applyAlignment="1" applyProtection="1">
      <alignment horizontal="center" vertical="center" wrapText="1"/>
      <protection hidden="1"/>
    </xf>
    <xf numFmtId="14" fontId="3" fillId="0" borderId="1" xfId="22" applyNumberFormat="1" applyFont="1" applyFill="1" applyBorder="1" applyAlignment="1" applyProtection="1" quotePrefix="1">
      <alignment horizontal="right" vertical="center"/>
      <protection hidden="1"/>
    </xf>
    <xf numFmtId="37" fontId="7" fillId="0" borderId="0" xfId="22" applyNumberFormat="1" applyFont="1" applyFill="1" applyBorder="1" applyAlignment="1" applyProtection="1">
      <alignment vertical="top"/>
      <protection hidden="1"/>
    </xf>
    <xf numFmtId="38" fontId="3" fillId="0" borderId="0" xfId="22" applyNumberFormat="1" applyFont="1" applyFill="1" applyBorder="1" applyAlignment="1" applyProtection="1">
      <alignment horizontal="center" vertical="top"/>
      <protection hidden="1"/>
    </xf>
    <xf numFmtId="0" fontId="3" fillId="0" borderId="0" xfId="22" applyFont="1" applyFill="1" applyBorder="1" applyAlignment="1" applyProtection="1">
      <alignment horizontal="center" vertical="top"/>
      <protection hidden="1"/>
    </xf>
    <xf numFmtId="0" fontId="1" fillId="0" borderId="0" xfId="22" applyFont="1" applyFill="1" applyBorder="1" applyAlignment="1" applyProtection="1">
      <alignment horizontal="center" vertical="top"/>
      <protection hidden="1"/>
    </xf>
    <xf numFmtId="38" fontId="8" fillId="0" borderId="0" xfId="22" applyNumberFormat="1" applyFont="1" applyFill="1" applyBorder="1" applyAlignment="1" applyProtection="1">
      <alignment horizontal="center" vertical="top"/>
      <protection hidden="1"/>
    </xf>
    <xf numFmtId="0" fontId="32" fillId="0" borderId="0" xfId="22" applyFont="1" applyFill="1" applyBorder="1" applyAlignment="1" applyProtection="1">
      <alignment horizontal="center" vertical="top"/>
      <protection hidden="1"/>
    </xf>
    <xf numFmtId="38" fontId="3" fillId="0" borderId="1" xfId="22" applyNumberFormat="1" applyFont="1" applyFill="1" applyBorder="1" applyAlignment="1" applyProtection="1">
      <alignment horizontal="center" vertical="center" wrapText="1"/>
      <protection hidden="1"/>
    </xf>
    <xf numFmtId="0" fontId="0" fillId="0" borderId="1" xfId="0" applyBorder="1" applyAlignment="1">
      <alignment vertical="center" wrapText="1"/>
    </xf>
    <xf numFmtId="38" fontId="3" fillId="0" borderId="1" xfId="22" applyNumberFormat="1" applyFont="1" applyFill="1" applyBorder="1" applyAlignment="1" applyProtection="1">
      <alignment horizontal="right" vertical="center"/>
      <protection hidden="1"/>
    </xf>
    <xf numFmtId="14" fontId="3" fillId="0" borderId="1" xfId="22" applyNumberFormat="1" applyFont="1" applyFill="1" applyBorder="1" applyAlignment="1" applyProtection="1">
      <alignment horizontal="right" vertical="center"/>
      <protection hidden="1"/>
    </xf>
    <xf numFmtId="38" fontId="3" fillId="0" borderId="16" xfId="22" applyNumberFormat="1" applyFont="1" applyFill="1" applyBorder="1" applyAlignment="1" applyProtection="1">
      <alignment vertical="top"/>
      <protection hidden="1"/>
    </xf>
    <xf numFmtId="0" fontId="3" fillId="0" borderId="0" xfId="22" applyNumberFormat="1" applyFont="1" applyFill="1" applyBorder="1" applyAlignment="1" applyProtection="1">
      <alignment horizontal="center" vertical="top" wrapText="1"/>
      <protection hidden="1"/>
    </xf>
    <xf numFmtId="0" fontId="1" fillId="0" borderId="0" xfId="22" applyNumberFormat="1" applyFont="1" applyFill="1" applyBorder="1" applyAlignment="1" applyProtection="1">
      <alignment horizontal="center" vertical="top" wrapText="1"/>
      <protection hidden="1"/>
    </xf>
    <xf numFmtId="0" fontId="1" fillId="0" borderId="0" xfId="22" applyFont="1" applyFill="1" applyBorder="1" applyAlignment="1" applyProtection="1">
      <alignment horizontal="center" vertical="top" wrapText="1"/>
      <protection hidden="1"/>
    </xf>
    <xf numFmtId="49" fontId="3" fillId="0" borderId="0" xfId="22" applyNumberFormat="1" applyFont="1" applyFill="1" applyBorder="1" applyAlignment="1" applyProtection="1">
      <alignment horizontal="center" vertical="top"/>
      <protection hidden="1"/>
    </xf>
    <xf numFmtId="38" fontId="3" fillId="0" borderId="0" xfId="22" applyNumberFormat="1" applyFont="1" applyFill="1" applyBorder="1" applyAlignment="1" applyProtection="1">
      <alignment vertical="top"/>
      <protection hidden="1"/>
    </xf>
    <xf numFmtId="38" fontId="10" fillId="0" borderId="0" xfId="22" applyNumberFormat="1" applyFont="1" applyFill="1" applyBorder="1" applyAlignment="1" applyProtection="1">
      <alignment vertical="top"/>
      <protection hidden="1"/>
    </xf>
    <xf numFmtId="3" fontId="3" fillId="0" borderId="0" xfId="22" applyNumberFormat="1" applyFont="1" applyFill="1" applyBorder="1" applyAlignment="1" applyProtection="1">
      <alignment horizontal="center" vertical="top" wrapText="1"/>
      <protection hidden="1"/>
    </xf>
    <xf numFmtId="164" fontId="4" fillId="0" borderId="0" xfId="15" applyNumberFormat="1" applyFont="1" applyFill="1" applyBorder="1" applyAlignment="1">
      <alignment vertical="center"/>
    </xf>
    <xf numFmtId="2" fontId="3" fillId="0" borderId="0" xfId="19" applyNumberFormat="1" applyFont="1" applyFill="1" applyAlignment="1">
      <alignment horizontal="center" vertical="top"/>
      <protection/>
    </xf>
    <xf numFmtId="38" fontId="4" fillId="0" borderId="0" xfId="22" applyNumberFormat="1" applyFont="1" applyFill="1" applyBorder="1" applyAlignment="1">
      <alignment horizontal="center" vertical="top"/>
      <protection/>
    </xf>
    <xf numFmtId="164" fontId="4" fillId="0" borderId="0" xfId="15" applyNumberFormat="1" applyFont="1" applyFill="1" applyAlignment="1">
      <alignment vertical="center"/>
    </xf>
    <xf numFmtId="164" fontId="44" fillId="0" borderId="0" xfId="15" applyNumberFormat="1" applyFont="1" applyFill="1" applyBorder="1" applyAlignment="1">
      <alignment vertical="center"/>
    </xf>
    <xf numFmtId="164" fontId="5" fillId="0" borderId="0" xfId="15" applyNumberFormat="1" applyFont="1" applyFill="1" applyAlignment="1">
      <alignment vertical="center"/>
    </xf>
    <xf numFmtId="164" fontId="16" fillId="0" borderId="0" xfId="15" applyNumberFormat="1" applyFont="1" applyFill="1" applyAlignment="1">
      <alignment vertical="center"/>
    </xf>
    <xf numFmtId="3" fontId="4" fillId="0" borderId="0" xfId="22" applyNumberFormat="1" applyFont="1" applyFill="1" applyAlignment="1">
      <alignment vertical="center"/>
      <protection/>
    </xf>
    <xf numFmtId="38" fontId="1" fillId="0" borderId="0" xfId="22" applyNumberFormat="1" applyFont="1" applyFill="1" applyBorder="1" applyAlignment="1" applyProtection="1">
      <alignment vertical="top"/>
      <protection hidden="1"/>
    </xf>
    <xf numFmtId="40" fontId="1" fillId="0" borderId="0" xfId="22" applyNumberFormat="1" applyFont="1" applyFill="1" applyBorder="1" applyAlignment="1" applyProtection="1">
      <alignment vertical="top"/>
      <protection hidden="1"/>
    </xf>
    <xf numFmtId="38" fontId="1" fillId="0" borderId="0" xfId="22" applyNumberFormat="1" applyFont="1" applyFill="1" applyBorder="1" applyAlignment="1" applyProtection="1">
      <alignment horizontal="right" vertical="top"/>
      <protection hidden="1"/>
    </xf>
    <xf numFmtId="38" fontId="3" fillId="0" borderId="1" xfId="22" applyNumberFormat="1" applyFont="1" applyFill="1" applyBorder="1" applyAlignment="1" applyProtection="1">
      <alignment horizontal="center" vertical="top"/>
      <protection hidden="1"/>
    </xf>
    <xf numFmtId="0" fontId="1" fillId="0" borderId="0" xfId="19" applyNumberFormat="1" applyFont="1" applyFill="1" applyAlignment="1">
      <alignment vertical="top" wrapText="1"/>
      <protection/>
    </xf>
    <xf numFmtId="37" fontId="1" fillId="0" borderId="0" xfId="19" applyNumberFormat="1" applyFont="1" applyFill="1" applyAlignment="1">
      <alignment vertical="top"/>
      <protection/>
    </xf>
    <xf numFmtId="37" fontId="3" fillId="0" borderId="16" xfId="19" applyNumberFormat="1" applyFont="1" applyFill="1" applyBorder="1" applyAlignment="1">
      <alignment vertical="top"/>
      <protection/>
    </xf>
    <xf numFmtId="0" fontId="7" fillId="0" borderId="0" xfId="19" applyNumberFormat="1" applyFont="1" applyFill="1" applyAlignment="1">
      <alignment horizontal="justify" vertical="top"/>
      <protection/>
    </xf>
    <xf numFmtId="37" fontId="3" fillId="0" borderId="0" xfId="19" applyNumberFormat="1" applyFont="1" applyFill="1" applyAlignment="1">
      <alignment horizontal="right" vertical="top"/>
      <protection/>
    </xf>
    <xf numFmtId="39" fontId="1" fillId="0" borderId="0" xfId="19" applyNumberFormat="1" applyFont="1" applyFill="1" applyAlignment="1">
      <alignment vertical="top"/>
      <protection/>
    </xf>
    <xf numFmtId="0" fontId="1" fillId="0" borderId="0" xfId="19" applyNumberFormat="1" applyFont="1" applyFill="1" applyBorder="1" applyAlignment="1">
      <alignment horizontal="center" vertical="top"/>
      <protection/>
    </xf>
    <xf numFmtId="0" fontId="1" fillId="0" borderId="0" xfId="19" applyNumberFormat="1" applyFont="1" applyFill="1" applyBorder="1" applyAlignment="1" quotePrefix="1">
      <alignment horizontal="center" vertical="top"/>
      <protection/>
    </xf>
    <xf numFmtId="0" fontId="1" fillId="0" borderId="1" xfId="19" applyNumberFormat="1" applyFont="1" applyFill="1" applyBorder="1" applyAlignment="1">
      <alignment horizontal="center" vertical="top"/>
      <protection/>
    </xf>
    <xf numFmtId="0" fontId="1" fillId="0" borderId="1" xfId="19" applyNumberFormat="1" applyFont="1" applyFill="1" applyBorder="1" applyAlignment="1" quotePrefix="1">
      <alignment horizontal="center" vertical="top"/>
      <protection/>
    </xf>
    <xf numFmtId="0" fontId="5" fillId="0" borderId="0" xfId="19" applyNumberFormat="1" applyFont="1" applyFill="1" applyBorder="1" applyAlignment="1">
      <alignment horizontal="center" vertical="top"/>
      <protection/>
    </xf>
    <xf numFmtId="0" fontId="5" fillId="0" borderId="0" xfId="19" applyNumberFormat="1" applyFont="1" applyFill="1" applyBorder="1" applyAlignment="1" quotePrefix="1">
      <alignment horizontal="center" vertical="top"/>
      <protection/>
    </xf>
    <xf numFmtId="0" fontId="1" fillId="0" borderId="0" xfId="19" applyNumberFormat="1" applyFont="1" applyFill="1" applyAlignment="1">
      <alignment vertical="top"/>
      <protection/>
    </xf>
    <xf numFmtId="37" fontId="1" fillId="0" borderId="0" xfId="19" applyNumberFormat="1" applyFont="1" applyFill="1" applyBorder="1" applyAlignment="1">
      <alignment vertical="top"/>
      <protection/>
    </xf>
    <xf numFmtId="0" fontId="3" fillId="0" borderId="0" xfId="19" applyNumberFormat="1" applyFont="1" applyFill="1" applyAlignment="1">
      <alignment horizontal="center" vertical="top"/>
      <protection/>
    </xf>
    <xf numFmtId="37" fontId="7" fillId="0" borderId="0" xfId="19" applyNumberFormat="1" applyFont="1" applyFill="1" applyBorder="1" applyAlignment="1">
      <alignment vertical="top"/>
      <protection/>
    </xf>
    <xf numFmtId="37" fontId="7" fillId="0" borderId="0" xfId="19" applyNumberFormat="1" applyFont="1" applyFill="1" applyAlignment="1">
      <alignment vertical="top"/>
      <protection/>
    </xf>
    <xf numFmtId="37" fontId="7" fillId="0" borderId="0" xfId="19" applyNumberFormat="1" applyFont="1" applyFill="1" applyBorder="1" applyAlignment="1">
      <alignment horizontal="right" vertical="top"/>
      <protection/>
    </xf>
    <xf numFmtId="37" fontId="1" fillId="0" borderId="2" xfId="19" applyNumberFormat="1" applyFont="1" applyFill="1" applyBorder="1" applyAlignment="1">
      <alignment vertical="top"/>
      <protection/>
    </xf>
    <xf numFmtId="0" fontId="1" fillId="0" borderId="0" xfId="20" applyNumberFormat="1" applyFont="1" applyFill="1" applyAlignment="1">
      <alignment horizontal="justify" vertical="top" wrapText="1"/>
      <protection/>
    </xf>
    <xf numFmtId="0" fontId="3" fillId="0" borderId="0" xfId="19" applyNumberFormat="1" applyFont="1" applyFill="1" applyBorder="1" applyAlignment="1">
      <alignment horizontal="center" vertical="top"/>
      <protection/>
    </xf>
    <xf numFmtId="0" fontId="1" fillId="0" borderId="0" xfId="19" applyNumberFormat="1" applyFont="1" applyFill="1" applyAlignment="1" quotePrefix="1">
      <alignment horizontal="center" vertical="top"/>
      <protection/>
    </xf>
    <xf numFmtId="41" fontId="1" fillId="0" borderId="0" xfId="19" applyNumberFormat="1" applyFont="1" applyFill="1" applyBorder="1" applyAlignment="1">
      <alignment vertical="top"/>
      <protection/>
    </xf>
    <xf numFmtId="37" fontId="15" fillId="0" borderId="1" xfId="19" applyNumberFormat="1" applyFont="1" applyFill="1" applyBorder="1" applyAlignment="1">
      <alignment horizontal="right" vertical="top"/>
      <protection/>
    </xf>
    <xf numFmtId="37" fontId="15" fillId="0" borderId="0" xfId="19" applyNumberFormat="1" applyFont="1" applyFill="1" applyBorder="1" applyAlignment="1">
      <alignment vertical="top"/>
      <protection/>
    </xf>
    <xf numFmtId="38" fontId="1" fillId="0" borderId="0" xfId="19" applyNumberFormat="1" applyFont="1" applyFill="1" applyBorder="1" applyAlignment="1">
      <alignment horizontal="right" vertical="top"/>
      <protection/>
    </xf>
    <xf numFmtId="0" fontId="1" fillId="0" borderId="0" xfId="19" applyNumberFormat="1" applyFont="1" applyFill="1" applyBorder="1" applyAlignment="1" quotePrefix="1">
      <alignment horizontal="right" vertical="top"/>
      <protection/>
    </xf>
    <xf numFmtId="0" fontId="1" fillId="0" borderId="0" xfId="19" applyNumberFormat="1" applyFont="1" applyFill="1" applyBorder="1" applyAlignment="1">
      <alignment horizontal="right" vertical="top"/>
      <protection/>
    </xf>
    <xf numFmtId="0" fontId="1" fillId="0" borderId="1" xfId="19" applyNumberFormat="1" applyFont="1" applyFill="1" applyBorder="1" applyAlignment="1">
      <alignment horizontal="right" vertical="top"/>
      <protection/>
    </xf>
    <xf numFmtId="0" fontId="1" fillId="0" borderId="1" xfId="19" applyNumberFormat="1" applyFont="1" applyFill="1" applyBorder="1" applyAlignment="1" quotePrefix="1">
      <alignment horizontal="right" vertical="top"/>
      <protection/>
    </xf>
    <xf numFmtId="0" fontId="1" fillId="0" borderId="0" xfId="19" applyNumberFormat="1" applyFont="1" applyFill="1" applyAlignment="1">
      <alignment horizontal="left" vertical="top"/>
      <protection/>
    </xf>
    <xf numFmtId="38" fontId="1" fillId="0" borderId="0" xfId="19" applyNumberFormat="1" applyFont="1" applyFill="1" applyBorder="1" applyAlignment="1">
      <alignment vertical="top"/>
      <protection/>
    </xf>
    <xf numFmtId="0" fontId="1" fillId="0" borderId="0" xfId="19" applyNumberFormat="1" applyFont="1" applyFill="1" applyBorder="1" applyAlignment="1" quotePrefix="1">
      <alignment vertical="top"/>
      <protection/>
    </xf>
    <xf numFmtId="170" fontId="1" fillId="0" borderId="0" xfId="19" applyNumberFormat="1" applyFont="1" applyFill="1" applyBorder="1" applyAlignment="1" quotePrefix="1">
      <alignment vertical="top"/>
      <protection/>
    </xf>
    <xf numFmtId="37" fontId="7" fillId="0" borderId="0" xfId="19" applyNumberFormat="1" applyFont="1" applyFill="1" applyAlignment="1">
      <alignment horizontal="right" vertical="top"/>
      <protection/>
    </xf>
    <xf numFmtId="0" fontId="7" fillId="0" borderId="0" xfId="19" applyNumberFormat="1" applyFont="1" applyFill="1" applyAlignment="1">
      <alignment horizontal="right" vertical="top"/>
      <protection/>
    </xf>
    <xf numFmtId="0" fontId="1" fillId="0" borderId="0" xfId="19" applyNumberFormat="1" applyFont="1" applyFill="1" applyAlignment="1">
      <alignment horizontal="center" vertical="top"/>
      <protection/>
    </xf>
    <xf numFmtId="49" fontId="1" fillId="0" borderId="0" xfId="19" applyNumberFormat="1" applyFont="1" applyFill="1" applyAlignment="1">
      <alignment horizontal="center" vertical="top"/>
      <protection/>
    </xf>
    <xf numFmtId="14" fontId="1" fillId="0" borderId="1" xfId="19" applyNumberFormat="1" applyFont="1" applyFill="1" applyBorder="1" applyAlignment="1">
      <alignment horizontal="right" vertical="top"/>
      <protection/>
    </xf>
    <xf numFmtId="0" fontId="1" fillId="0" borderId="0" xfId="19" applyNumberFormat="1" applyFont="1" applyFill="1" applyAlignment="1">
      <alignment horizontal="right" vertical="top"/>
      <protection/>
    </xf>
    <xf numFmtId="49" fontId="1" fillId="0" borderId="0" xfId="19" applyNumberFormat="1" applyFont="1" applyFill="1" applyAlignment="1">
      <alignment horizontal="right" vertical="top"/>
      <protection/>
    </xf>
    <xf numFmtId="37" fontId="1" fillId="0" borderId="17" xfId="19" applyNumberFormat="1" applyFont="1" applyFill="1" applyBorder="1" applyAlignment="1">
      <alignment vertical="top"/>
      <protection/>
    </xf>
    <xf numFmtId="37" fontId="1" fillId="0" borderId="1" xfId="19" applyNumberFormat="1" applyFont="1" applyFill="1" applyBorder="1" applyAlignment="1">
      <alignment vertical="top"/>
      <protection/>
    </xf>
    <xf numFmtId="37" fontId="3" fillId="0" borderId="2" xfId="19" applyNumberFormat="1" applyFont="1" applyFill="1" applyBorder="1" applyAlignment="1">
      <alignment vertical="top"/>
      <protection/>
    </xf>
    <xf numFmtId="37" fontId="4" fillId="0" borderId="16" xfId="20" applyNumberFormat="1" applyFont="1" applyFill="1" applyBorder="1" applyAlignment="1">
      <alignment horizontal="right" shrinkToFit="1"/>
      <protection/>
    </xf>
    <xf numFmtId="3" fontId="16" fillId="0" borderId="1" xfId="20" applyNumberFormat="1" applyFont="1" applyFill="1" applyBorder="1" applyAlignment="1">
      <alignment vertical="top" shrinkToFit="1"/>
      <protection/>
    </xf>
    <xf numFmtId="1" fontId="5" fillId="0" borderId="0" xfId="20" applyNumberFormat="1" applyFont="1" applyFill="1" applyAlignment="1">
      <alignment vertical="top" shrinkToFit="1"/>
      <protection/>
    </xf>
    <xf numFmtId="37" fontId="5" fillId="0" borderId="0" xfId="20" applyNumberFormat="1" applyFont="1" applyFill="1" applyAlignment="1">
      <alignment horizontal="right" shrinkToFit="1"/>
      <protection/>
    </xf>
    <xf numFmtId="37" fontId="5" fillId="0" borderId="0" xfId="20" applyNumberFormat="1" applyFont="1" applyFill="1" applyBorder="1" applyAlignment="1">
      <alignment horizontal="right" shrinkToFit="1"/>
      <protection/>
    </xf>
    <xf numFmtId="37" fontId="5" fillId="0" borderId="1" xfId="20" applyNumberFormat="1" applyFont="1" applyFill="1" applyBorder="1" applyAlignment="1">
      <alignment horizontal="right" shrinkToFit="1"/>
      <protection/>
    </xf>
    <xf numFmtId="37" fontId="5" fillId="0" borderId="0" xfId="20" applyNumberFormat="1" applyFont="1" applyFill="1" applyAlignment="1">
      <alignment horizontal="right"/>
      <protection/>
    </xf>
    <xf numFmtId="37" fontId="17" fillId="0" borderId="0" xfId="20" applyNumberFormat="1" applyFont="1" applyFill="1" applyAlignment="1">
      <alignment horizontal="right" shrinkToFit="1"/>
      <protection/>
    </xf>
    <xf numFmtId="37" fontId="4" fillId="0" borderId="16" xfId="20" applyNumberFormat="1" applyFont="1" applyFill="1" applyBorder="1" applyAlignment="1">
      <alignment horizontal="right"/>
      <protection/>
    </xf>
    <xf numFmtId="3" fontId="5" fillId="0" borderId="0" xfId="20" applyNumberFormat="1" applyFont="1" applyFill="1" applyAlignment="1">
      <alignment vertical="top" shrinkToFit="1"/>
      <protection/>
    </xf>
    <xf numFmtId="3" fontId="16" fillId="0" borderId="0" xfId="20" applyNumberFormat="1" applyFont="1" applyFill="1" applyAlignment="1">
      <alignment vertical="top" shrinkToFit="1"/>
      <protection/>
    </xf>
    <xf numFmtId="3" fontId="16" fillId="0" borderId="0" xfId="19" applyNumberFormat="1" applyFont="1" applyFill="1" applyAlignment="1">
      <alignment vertical="top" shrinkToFit="1"/>
      <protection/>
    </xf>
    <xf numFmtId="37" fontId="4" fillId="0" borderId="0" xfId="20" applyNumberFormat="1" applyFont="1" applyFill="1" applyBorder="1" applyAlignment="1">
      <alignment horizontal="right" shrinkToFit="1"/>
      <protection/>
    </xf>
    <xf numFmtId="37" fontId="4" fillId="0" borderId="0" xfId="20" applyNumberFormat="1" applyFont="1" applyFill="1" applyAlignment="1">
      <alignment horizontal="right" shrinkToFit="1"/>
      <protection/>
    </xf>
    <xf numFmtId="3" fontId="17" fillId="0" borderId="0" xfId="20" applyNumberFormat="1" applyFont="1" applyFill="1" applyAlignment="1">
      <alignment vertical="top" shrinkToFit="1"/>
      <protection/>
    </xf>
    <xf numFmtId="3" fontId="17" fillId="0" borderId="0" xfId="19" applyNumberFormat="1" applyFont="1" applyFill="1" applyAlignment="1">
      <alignment vertical="top" shrinkToFit="1"/>
      <protection/>
    </xf>
    <xf numFmtId="3" fontId="4" fillId="0" borderId="0" xfId="20" applyNumberFormat="1" applyFont="1" applyFill="1" applyAlignment="1">
      <alignment vertical="top" shrinkToFit="1"/>
      <protection/>
    </xf>
    <xf numFmtId="37" fontId="5" fillId="0" borderId="18" xfId="20" applyNumberFormat="1" applyFont="1" applyFill="1" applyBorder="1" applyAlignment="1">
      <alignment horizontal="right" shrinkToFit="1"/>
      <protection/>
    </xf>
    <xf numFmtId="37" fontId="5" fillId="0" borderId="18" xfId="20" applyNumberFormat="1" applyFont="1" applyFill="1" applyBorder="1" applyAlignment="1">
      <alignment horizontal="right"/>
      <protection/>
    </xf>
    <xf numFmtId="37" fontId="4" fillId="0" borderId="18" xfId="20" applyNumberFormat="1" applyFont="1" applyFill="1" applyBorder="1" applyAlignment="1">
      <alignment horizontal="right" shrinkToFit="1"/>
      <protection/>
    </xf>
    <xf numFmtId="37" fontId="4" fillId="0" borderId="16" xfId="20" applyNumberFormat="1" applyFont="1" applyFill="1" applyBorder="1" applyAlignment="1">
      <alignment horizontal="center" shrinkToFit="1"/>
      <protection/>
    </xf>
    <xf numFmtId="37" fontId="29" fillId="0" borderId="16" xfId="20" applyNumberFormat="1" applyFont="1" applyFill="1" applyBorder="1" applyAlignment="1">
      <alignment horizontal="right"/>
      <protection/>
    </xf>
    <xf numFmtId="37" fontId="31" fillId="0" borderId="0" xfId="20" applyNumberFormat="1" applyFont="1" applyFill="1" applyAlignment="1">
      <alignment horizontal="right"/>
      <protection/>
    </xf>
    <xf numFmtId="3" fontId="16" fillId="0" borderId="0" xfId="20" applyNumberFormat="1" applyFont="1" applyFill="1" applyBorder="1" applyAlignment="1">
      <alignment vertical="top" shrinkToFit="1"/>
      <protection/>
    </xf>
    <xf numFmtId="0" fontId="5" fillId="0" borderId="2" xfId="19" applyNumberFormat="1" applyFont="1" applyFill="1" applyBorder="1" applyAlignment="1">
      <alignment horizontal="center" vertical="top" wrapText="1"/>
      <protection/>
    </xf>
    <xf numFmtId="37" fontId="4" fillId="0" borderId="2" xfId="20" applyNumberFormat="1" applyFont="1" applyFill="1" applyBorder="1" applyAlignment="1">
      <alignment horizontal="right" shrinkToFit="1"/>
      <protection/>
    </xf>
    <xf numFmtId="37" fontId="29" fillId="0" borderId="2" xfId="20" applyNumberFormat="1" applyFont="1" applyFill="1" applyBorder="1" applyAlignment="1">
      <alignment horizontal="right"/>
      <protection/>
    </xf>
    <xf numFmtId="0" fontId="5" fillId="0" borderId="2" xfId="20" applyNumberFormat="1" applyFont="1" applyFill="1" applyBorder="1" applyAlignment="1">
      <alignment horizontal="center" vertical="top" wrapText="1"/>
      <protection/>
    </xf>
    <xf numFmtId="0" fontId="4" fillId="0" borderId="6" xfId="20" applyNumberFormat="1" applyFont="1" applyFill="1" applyBorder="1" applyAlignment="1">
      <alignment horizontal="center" vertical="center" wrapText="1"/>
      <protection/>
    </xf>
    <xf numFmtId="0" fontId="4" fillId="0" borderId="6" xfId="19" applyNumberFormat="1" applyFont="1" applyFill="1" applyBorder="1" applyAlignment="1">
      <alignment horizontal="center" vertical="center" wrapText="1"/>
      <protection/>
    </xf>
    <xf numFmtId="3" fontId="9" fillId="0" borderId="0" xfId="19" applyNumberFormat="1" applyFont="1" applyFill="1" applyAlignment="1">
      <alignment vertical="top"/>
      <protection/>
    </xf>
    <xf numFmtId="37" fontId="10" fillId="0" borderId="0" xfId="19" applyNumberFormat="1" applyFont="1" applyFill="1" applyAlignment="1">
      <alignment vertical="top"/>
      <protection/>
    </xf>
    <xf numFmtId="37" fontId="10" fillId="0" borderId="1" xfId="19" applyNumberFormat="1" applyFont="1" applyFill="1" applyBorder="1" applyAlignment="1">
      <alignment vertical="top"/>
      <protection/>
    </xf>
    <xf numFmtId="37" fontId="1" fillId="0" borderId="0" xfId="19" applyNumberFormat="1" applyFont="1" applyFill="1" applyBorder="1" applyAlignment="1">
      <alignment horizontal="center" vertical="top"/>
      <protection/>
    </xf>
    <xf numFmtId="0" fontId="3" fillId="0" borderId="16" xfId="19" applyNumberFormat="1" applyFont="1" applyFill="1" applyBorder="1" applyAlignment="1">
      <alignment horizontal="right" vertical="top"/>
      <protection/>
    </xf>
    <xf numFmtId="37" fontId="3" fillId="0" borderId="16" xfId="19" applyNumberFormat="1" applyFont="1" applyFill="1" applyBorder="1" applyAlignment="1">
      <alignment horizontal="right" vertical="top"/>
      <protection/>
    </xf>
    <xf numFmtId="0" fontId="1" fillId="0" borderId="0" xfId="19" applyNumberFormat="1" applyFont="1" applyFill="1" applyBorder="1" applyAlignment="1">
      <alignment horizontal="left" vertical="top"/>
      <protection/>
    </xf>
    <xf numFmtId="0" fontId="3" fillId="0" borderId="0" xfId="19" applyNumberFormat="1" applyFont="1" applyFill="1" applyBorder="1" applyAlignment="1">
      <alignment horizontal="center" vertical="center"/>
      <protection/>
    </xf>
    <xf numFmtId="37" fontId="1" fillId="0" borderId="0" xfId="19" applyNumberFormat="1" applyFont="1" applyFill="1" applyBorder="1" applyAlignment="1">
      <alignment horizontal="center" vertical="top" wrapText="1"/>
      <protection/>
    </xf>
    <xf numFmtId="37" fontId="3" fillId="0" borderId="0" xfId="19" applyNumberFormat="1" applyFont="1" applyFill="1" applyAlignment="1">
      <alignment vertical="top"/>
      <protection/>
    </xf>
    <xf numFmtId="37" fontId="39" fillId="0" borderId="0" xfId="19" applyNumberFormat="1" applyFont="1" applyFill="1" applyAlignment="1">
      <alignment vertical="top"/>
      <protection/>
    </xf>
    <xf numFmtId="41" fontId="1" fillId="0" borderId="2" xfId="19" applyNumberFormat="1" applyFont="1" applyFill="1" applyBorder="1" applyAlignment="1">
      <alignment vertical="top"/>
      <protection/>
    </xf>
    <xf numFmtId="41" fontId="10" fillId="0" borderId="2" xfId="19" applyNumberFormat="1" applyFont="1" applyFill="1" applyBorder="1" applyAlignment="1">
      <alignment vertical="top"/>
      <protection/>
    </xf>
    <xf numFmtId="3" fontId="1" fillId="0" borderId="1" xfId="19" applyNumberFormat="1" applyFont="1" applyFill="1" applyBorder="1" applyAlignment="1">
      <alignment horizontal="right" vertical="top"/>
      <protection/>
    </xf>
    <xf numFmtId="3" fontId="1" fillId="0" borderId="0" xfId="19" applyNumberFormat="1" applyFont="1" applyFill="1" applyBorder="1" applyAlignment="1">
      <alignment horizontal="right" vertical="top"/>
      <protection/>
    </xf>
    <xf numFmtId="3" fontId="1" fillId="0" borderId="2" xfId="19" applyNumberFormat="1" applyFont="1" applyFill="1" applyBorder="1" applyAlignment="1">
      <alignment horizontal="right" vertical="top"/>
      <protection/>
    </xf>
    <xf numFmtId="168" fontId="1" fillId="0" borderId="0" xfId="19" applyNumberFormat="1" applyFont="1" applyFill="1" applyAlignment="1">
      <alignment vertical="top"/>
      <protection/>
    </xf>
    <xf numFmtId="37" fontId="20" fillId="0" borderId="0" xfId="19" applyNumberFormat="1" applyFont="1" applyFill="1" applyAlignment="1">
      <alignment vertical="top"/>
      <protection/>
    </xf>
    <xf numFmtId="37" fontId="1" fillId="0" borderId="2" xfId="19" applyNumberFormat="1" applyFont="1" applyFill="1" applyBorder="1" applyAlignment="1">
      <alignment horizontal="right" vertical="top"/>
      <protection/>
    </xf>
    <xf numFmtId="37" fontId="1" fillId="0" borderId="0" xfId="19" applyNumberFormat="1" applyFont="1" applyFill="1" applyAlignment="1">
      <alignment horizontal="right" vertical="top"/>
      <protection/>
    </xf>
    <xf numFmtId="164" fontId="1" fillId="0" borderId="0" xfId="15" applyNumberFormat="1" applyFont="1" applyFill="1" applyBorder="1" applyAlignment="1">
      <alignment horizontal="center" vertical="top"/>
    </xf>
    <xf numFmtId="0" fontId="1" fillId="0" borderId="0" xfId="19" applyNumberFormat="1" applyFont="1" applyFill="1" applyAlignment="1" quotePrefix="1">
      <alignment horizontal="left" vertical="top" wrapText="1"/>
      <protection/>
    </xf>
    <xf numFmtId="164" fontId="3" fillId="0" borderId="0" xfId="15" applyNumberFormat="1" applyFont="1" applyFill="1" applyBorder="1" applyAlignment="1">
      <alignment horizontal="center" vertical="top" wrapText="1"/>
    </xf>
    <xf numFmtId="164" fontId="1" fillId="0" borderId="0" xfId="15" applyNumberFormat="1" applyFont="1" applyFill="1" applyBorder="1" applyAlignment="1">
      <alignment horizontal="center" vertical="top" wrapText="1"/>
    </xf>
    <xf numFmtId="0" fontId="1" fillId="0" borderId="2" xfId="19" applyNumberFormat="1" applyFont="1" applyFill="1" applyBorder="1" applyAlignment="1">
      <alignment horizontal="center" vertical="top" wrapText="1"/>
      <protection/>
    </xf>
    <xf numFmtId="41" fontId="3" fillId="0" borderId="2" xfId="19" applyNumberFormat="1" applyFont="1" applyFill="1" applyBorder="1" applyAlignment="1">
      <alignment horizontal="center" vertical="top"/>
      <protection/>
    </xf>
    <xf numFmtId="41" fontId="3" fillId="0" borderId="0" xfId="19" applyNumberFormat="1" applyFont="1" applyFill="1" applyBorder="1" applyAlignment="1">
      <alignment horizontal="center" vertical="top"/>
      <protection/>
    </xf>
    <xf numFmtId="49" fontId="1" fillId="0" borderId="0" xfId="19" applyNumberFormat="1" applyFont="1" applyFill="1" applyBorder="1" applyAlignment="1">
      <alignment horizontal="center" vertical="top"/>
      <protection/>
    </xf>
    <xf numFmtId="49" fontId="1" fillId="0" borderId="1" xfId="19" applyNumberFormat="1" applyFont="1" applyFill="1" applyBorder="1" applyAlignment="1">
      <alignment horizontal="center" vertical="top"/>
      <protection/>
    </xf>
    <xf numFmtId="0" fontId="1" fillId="0" borderId="6" xfId="19" applyNumberFormat="1" applyFont="1" applyFill="1" applyBorder="1" applyAlignment="1">
      <alignment horizontal="center" vertical="top" wrapText="1"/>
      <protection/>
    </xf>
    <xf numFmtId="41" fontId="1" fillId="0" borderId="6" xfId="19" applyNumberFormat="1" applyFont="1" applyFill="1" applyBorder="1" applyAlignment="1">
      <alignment horizontal="center" vertical="top"/>
      <protection/>
    </xf>
    <xf numFmtId="41" fontId="1" fillId="0" borderId="0" xfId="19" applyNumberFormat="1" applyFont="1" applyFill="1" applyAlignment="1">
      <alignment vertical="top"/>
      <protection/>
    </xf>
    <xf numFmtId="41" fontId="3" fillId="0" borderId="16" xfId="19" applyNumberFormat="1" applyFont="1" applyFill="1" applyBorder="1" applyAlignment="1">
      <alignment vertical="top"/>
      <protection/>
    </xf>
    <xf numFmtId="0" fontId="1" fillId="0" borderId="0" xfId="19" applyNumberFormat="1" applyFont="1" applyFill="1" applyAlignment="1" quotePrefix="1">
      <alignment horizontal="right" vertical="top"/>
      <protection/>
    </xf>
    <xf numFmtId="14" fontId="1" fillId="0" borderId="0" xfId="19" applyNumberFormat="1" applyFont="1" applyFill="1" applyAlignment="1">
      <alignment horizontal="right" vertical="top"/>
      <protection/>
    </xf>
    <xf numFmtId="37" fontId="1" fillId="0" borderId="0" xfId="19" applyNumberFormat="1" applyFont="1" applyFill="1" applyBorder="1" applyAlignment="1">
      <alignment horizontal="right" vertical="top"/>
      <protection/>
    </xf>
    <xf numFmtId="37" fontId="7" fillId="0" borderId="1" xfId="19" applyNumberFormat="1" applyFont="1" applyFill="1" applyBorder="1" applyAlignment="1">
      <alignment vertical="top"/>
      <protection/>
    </xf>
    <xf numFmtId="37" fontId="7" fillId="0" borderId="1" xfId="19" applyNumberFormat="1" applyFont="1" applyFill="1" applyBorder="1" applyAlignment="1">
      <alignment horizontal="right" vertical="top"/>
      <protection/>
    </xf>
    <xf numFmtId="3" fontId="4" fillId="0" borderId="1" xfId="19" applyNumberFormat="1" applyFont="1" applyFill="1" applyBorder="1" applyAlignment="1">
      <alignment vertical="top" shrinkToFit="1"/>
      <protection/>
    </xf>
    <xf numFmtId="3" fontId="4" fillId="0" borderId="0" xfId="19" applyNumberFormat="1" applyFont="1" applyFill="1" applyAlignment="1">
      <alignment vertical="top" shrinkToFit="1"/>
      <protection/>
    </xf>
    <xf numFmtId="3" fontId="4" fillId="0" borderId="19" xfId="20" applyNumberFormat="1" applyFont="1" applyFill="1" applyBorder="1" applyAlignment="1">
      <alignment vertical="top" shrinkToFit="1"/>
      <protection/>
    </xf>
    <xf numFmtId="37" fontId="4" fillId="0" borderId="19" xfId="20" applyNumberFormat="1" applyFont="1" applyFill="1" applyBorder="1" applyAlignment="1">
      <alignment vertical="top" shrinkToFit="1"/>
      <protection/>
    </xf>
    <xf numFmtId="37" fontId="4" fillId="0" borderId="19" xfId="19" applyNumberFormat="1" applyFont="1" applyFill="1" applyBorder="1" applyAlignment="1">
      <alignment vertical="top" shrinkToFit="1"/>
      <protection/>
    </xf>
    <xf numFmtId="3" fontId="4" fillId="0" borderId="1" xfId="20" applyNumberFormat="1" applyFont="1" applyFill="1" applyBorder="1" applyAlignment="1">
      <alignment vertical="top" shrinkToFit="1"/>
      <protection/>
    </xf>
    <xf numFmtId="0" fontId="5" fillId="0" borderId="6" xfId="19" applyNumberFormat="1" applyFont="1" applyFill="1" applyBorder="1" applyAlignment="1">
      <alignment vertical="top" shrinkToFit="1"/>
      <protection/>
    </xf>
    <xf numFmtId="3" fontId="4" fillId="0" borderId="20" xfId="20" applyNumberFormat="1" applyFont="1" applyFill="1" applyBorder="1" applyAlignment="1">
      <alignment vertical="top" shrinkToFit="1"/>
      <protection/>
    </xf>
    <xf numFmtId="37" fontId="4" fillId="0" borderId="20" xfId="20" applyNumberFormat="1" applyFont="1" applyFill="1" applyBorder="1" applyAlignment="1">
      <alignment vertical="top" shrinkToFit="1"/>
      <protection/>
    </xf>
    <xf numFmtId="37" fontId="4" fillId="0" borderId="20" xfId="19" applyNumberFormat="1" applyFont="1" applyFill="1" applyBorder="1" applyAlignment="1">
      <alignment vertical="top" shrinkToFit="1"/>
      <protection/>
    </xf>
    <xf numFmtId="165" fontId="5" fillId="0" borderId="12" xfId="20" applyNumberFormat="1" applyFont="1" applyFill="1" applyBorder="1" applyAlignment="1">
      <alignment vertical="top" shrinkToFit="1"/>
      <protection/>
    </xf>
    <xf numFmtId="0" fontId="5" fillId="0" borderId="12" xfId="20" applyNumberFormat="1" applyFont="1" applyFill="1" applyBorder="1" applyAlignment="1">
      <alignment vertical="top" shrinkToFit="1"/>
      <protection/>
    </xf>
    <xf numFmtId="0" fontId="5" fillId="0" borderId="12" xfId="19" applyNumberFormat="1" applyFont="1" applyFill="1" applyBorder="1" applyAlignment="1">
      <alignment vertical="top" shrinkToFit="1"/>
      <protection/>
    </xf>
    <xf numFmtId="0" fontId="5" fillId="0" borderId="6" xfId="20" applyNumberFormat="1" applyFont="1" applyFill="1" applyBorder="1" applyAlignment="1">
      <alignment vertical="top" shrinkToFit="1"/>
      <protection/>
    </xf>
    <xf numFmtId="164" fontId="4" fillId="0" borderId="20" xfId="20" applyNumberFormat="1" applyFont="1" applyFill="1" applyBorder="1" applyAlignment="1">
      <alignment vertical="top" shrinkToFit="1"/>
      <protection/>
    </xf>
    <xf numFmtId="3" fontId="4" fillId="0" borderId="20" xfId="19" applyNumberFormat="1" applyFont="1" applyFill="1" applyBorder="1" applyAlignment="1">
      <alignment vertical="top" shrinkToFit="1"/>
      <protection/>
    </xf>
    <xf numFmtId="3" fontId="17" fillId="0" borderId="20" xfId="20" applyNumberFormat="1" applyFont="1" applyFill="1" applyBorder="1" applyAlignment="1">
      <alignment vertical="top" shrinkToFit="1"/>
      <protection/>
    </xf>
    <xf numFmtId="166" fontId="17" fillId="0" borderId="20" xfId="20" applyNumberFormat="1" applyFont="1" applyFill="1" applyBorder="1" applyAlignment="1">
      <alignment vertical="top" shrinkToFit="1"/>
      <protection/>
    </xf>
    <xf numFmtId="166" fontId="5" fillId="0" borderId="20" xfId="19" applyNumberFormat="1" applyFont="1" applyFill="1" applyBorder="1" applyAlignment="1">
      <alignment vertical="top" shrinkToFit="1"/>
      <protection/>
    </xf>
    <xf numFmtId="3" fontId="5" fillId="0" borderId="20" xfId="20" applyNumberFormat="1" applyFont="1" applyFill="1" applyBorder="1" applyAlignment="1">
      <alignment vertical="top" shrinkToFit="1"/>
      <protection/>
    </xf>
    <xf numFmtId="166" fontId="5" fillId="0" borderId="20" xfId="20" applyNumberFormat="1" applyFont="1" applyFill="1" applyBorder="1" applyAlignment="1">
      <alignment vertical="top" shrinkToFit="1"/>
      <protection/>
    </xf>
    <xf numFmtId="164" fontId="17" fillId="0" borderId="20" xfId="15" applyNumberFormat="1" applyFont="1" applyFill="1" applyBorder="1" applyAlignment="1">
      <alignment vertical="top" shrinkToFit="1"/>
    </xf>
    <xf numFmtId="41" fontId="4" fillId="0" borderId="20" xfId="20" applyNumberFormat="1" applyFont="1" applyFill="1" applyBorder="1" applyAlignment="1">
      <alignment vertical="top" shrinkToFit="1"/>
      <protection/>
    </xf>
    <xf numFmtId="3" fontId="4" fillId="0" borderId="3" xfId="19" applyNumberFormat="1" applyFont="1" applyFill="1" applyBorder="1" applyAlignment="1">
      <alignment vertical="top" shrinkToFit="1"/>
      <protection/>
    </xf>
    <xf numFmtId="3" fontId="4" fillId="0" borderId="2" xfId="19" applyNumberFormat="1" applyFont="1" applyFill="1" applyBorder="1" applyAlignment="1">
      <alignment vertical="top" shrinkToFit="1"/>
      <protection/>
    </xf>
    <xf numFmtId="3" fontId="4" fillId="0" borderId="9" xfId="19" applyNumberFormat="1" applyFont="1" applyFill="1" applyBorder="1" applyAlignment="1">
      <alignment vertical="top" shrinkToFit="1"/>
      <protection/>
    </xf>
    <xf numFmtId="0" fontId="5" fillId="0" borderId="5" xfId="19" applyNumberFormat="1" applyFont="1" applyFill="1" applyBorder="1" applyAlignment="1">
      <alignment vertical="top" shrinkToFit="1"/>
      <protection/>
    </xf>
    <xf numFmtId="0" fontId="5" fillId="0" borderId="7" xfId="19" applyNumberFormat="1" applyFont="1" applyFill="1" applyBorder="1" applyAlignment="1">
      <alignment vertical="top" shrinkToFit="1"/>
      <protection/>
    </xf>
    <xf numFmtId="3" fontId="17" fillId="0" borderId="20" xfId="19" applyNumberFormat="1" applyFont="1" applyFill="1" applyBorder="1" applyAlignment="1">
      <alignment vertical="top" shrinkToFit="1"/>
      <protection/>
    </xf>
    <xf numFmtId="167" fontId="17" fillId="0" borderId="20" xfId="19" applyNumberFormat="1" applyFont="1" applyFill="1" applyBorder="1" applyAlignment="1">
      <alignment vertical="top" shrinkToFit="1"/>
      <protection/>
    </xf>
    <xf numFmtId="166" fontId="17" fillId="0" borderId="20" xfId="19" applyNumberFormat="1" applyFont="1" applyFill="1" applyBorder="1" applyAlignment="1">
      <alignment vertical="top" shrinkToFit="1"/>
      <protection/>
    </xf>
    <xf numFmtId="3" fontId="4" fillId="0" borderId="0" xfId="20" applyNumberFormat="1" applyFont="1" applyFill="1" applyBorder="1" applyAlignment="1">
      <alignment vertical="top" shrinkToFit="1"/>
      <protection/>
    </xf>
    <xf numFmtId="0" fontId="5" fillId="0" borderId="1" xfId="19" applyNumberFormat="1" applyFont="1" applyFill="1" applyBorder="1" applyAlignment="1">
      <alignment horizontal="center" vertical="top"/>
      <protection/>
    </xf>
    <xf numFmtId="0" fontId="4" fillId="0" borderId="2" xfId="19" applyNumberFormat="1" applyFont="1" applyFill="1" applyBorder="1" applyAlignment="1">
      <alignment horizontal="center" vertical="top"/>
      <protection/>
    </xf>
    <xf numFmtId="0" fontId="5" fillId="0" borderId="19" xfId="20" applyNumberFormat="1" applyFont="1" applyFill="1" applyBorder="1" applyAlignment="1">
      <alignment horizontal="center" vertical="top"/>
      <protection/>
    </xf>
    <xf numFmtId="0" fontId="5" fillId="0" borderId="19" xfId="19" applyNumberFormat="1" applyFont="1" applyFill="1" applyBorder="1" applyAlignment="1">
      <alignment horizontal="center" vertical="top"/>
      <protection/>
    </xf>
    <xf numFmtId="0" fontId="5" fillId="0" borderId="1" xfId="20" applyNumberFormat="1" applyFont="1" applyFill="1" applyBorder="1" applyAlignment="1">
      <alignment horizontal="center" vertical="top"/>
      <protection/>
    </xf>
    <xf numFmtId="0" fontId="5" fillId="0" borderId="2" xfId="20" applyNumberFormat="1" applyFont="1" applyFill="1" applyBorder="1" applyAlignment="1">
      <alignment horizontal="center" vertical="top"/>
      <protection/>
    </xf>
    <xf numFmtId="3" fontId="23" fillId="0" borderId="19" xfId="20" applyNumberFormat="1" applyFont="1" applyFill="1" applyBorder="1" applyAlignment="1">
      <alignment horizontal="right" vertical="center"/>
      <protection/>
    </xf>
    <xf numFmtId="0" fontId="23" fillId="0" borderId="19" xfId="0" applyFont="1" applyBorder="1" applyAlignment="1">
      <alignment horizontal="right" vertical="center"/>
    </xf>
    <xf numFmtId="0" fontId="5" fillId="0" borderId="21" xfId="20" applyNumberFormat="1" applyFont="1" applyFill="1" applyBorder="1" applyAlignment="1">
      <alignment horizontal="center" vertical="top"/>
      <protection/>
    </xf>
    <xf numFmtId="0" fontId="4" fillId="0" borderId="21" xfId="19" applyNumberFormat="1" applyFont="1" applyFill="1" applyBorder="1" applyAlignment="1">
      <alignment horizontal="center" vertical="top"/>
      <protection/>
    </xf>
    <xf numFmtId="3" fontId="23" fillId="0" borderId="12" xfId="20" applyNumberFormat="1" applyFont="1" applyFill="1" applyBorder="1" applyAlignment="1">
      <alignment horizontal="right" vertical="center"/>
      <protection/>
    </xf>
    <xf numFmtId="0" fontId="23" fillId="0" borderId="12" xfId="0" applyFont="1" applyBorder="1" applyAlignment="1">
      <alignment horizontal="right" vertical="center"/>
    </xf>
    <xf numFmtId="3" fontId="23" fillId="0" borderId="21" xfId="20" applyNumberFormat="1" applyFont="1" applyFill="1" applyBorder="1" applyAlignment="1">
      <alignment horizontal="right" vertical="center"/>
      <protection/>
    </xf>
    <xf numFmtId="0" fontId="23" fillId="0" borderId="21" xfId="0" applyFont="1" applyBorder="1" applyAlignment="1">
      <alignment horizontal="right" vertical="center"/>
    </xf>
    <xf numFmtId="3" fontId="23" fillId="0" borderId="20" xfId="20" applyNumberFormat="1" applyFont="1" applyFill="1" applyBorder="1" applyAlignment="1">
      <alignment horizontal="right" vertical="center"/>
      <protection/>
    </xf>
    <xf numFmtId="0" fontId="23" fillId="0" borderId="20" xfId="0" applyFont="1" applyBorder="1" applyAlignment="1">
      <alignment horizontal="right" vertical="center"/>
    </xf>
    <xf numFmtId="3" fontId="23" fillId="0" borderId="20" xfId="20" applyNumberFormat="1" applyFont="1" applyFill="1" applyBorder="1" applyAlignment="1">
      <alignment horizontal="right" vertical="top"/>
      <protection/>
    </xf>
    <xf numFmtId="0" fontId="23" fillId="0" borderId="20" xfId="0" applyFont="1" applyBorder="1" applyAlignment="1">
      <alignment horizontal="right" vertical="top"/>
    </xf>
    <xf numFmtId="0" fontId="23" fillId="0" borderId="20" xfId="0" applyFont="1" applyBorder="1" applyAlignment="1">
      <alignment vertical="top"/>
    </xf>
    <xf numFmtId="3" fontId="23" fillId="0" borderId="21" xfId="20" applyNumberFormat="1" applyFont="1" applyFill="1" applyBorder="1" applyAlignment="1">
      <alignment horizontal="right" vertical="top"/>
      <protection/>
    </xf>
    <xf numFmtId="0" fontId="23" fillId="0" borderId="21" xfId="0" applyFont="1" applyBorder="1" applyAlignment="1">
      <alignment vertical="top"/>
    </xf>
    <xf numFmtId="3" fontId="24" fillId="0" borderId="20" xfId="20" applyNumberFormat="1" applyFont="1" applyFill="1" applyBorder="1" applyAlignment="1">
      <alignment horizontal="right" vertical="top"/>
      <protection/>
    </xf>
    <xf numFmtId="0" fontId="24" fillId="0" borderId="20" xfId="0" applyFont="1" applyBorder="1" applyAlignment="1">
      <alignment vertical="top"/>
    </xf>
    <xf numFmtId="0" fontId="0" fillId="0" borderId="19" xfId="0" applyBorder="1" applyAlignment="1">
      <alignment vertical="top"/>
    </xf>
    <xf numFmtId="3" fontId="5" fillId="0" borderId="1" xfId="20" applyNumberFormat="1" applyFont="1" applyFill="1" applyBorder="1" applyAlignment="1">
      <alignment vertical="top" shrinkToFit="1"/>
      <protection/>
    </xf>
    <xf numFmtId="3" fontId="5" fillId="0" borderId="1" xfId="19" applyNumberFormat="1" applyFont="1" applyFill="1" applyBorder="1" applyAlignment="1">
      <alignment vertical="top" shrinkToFit="1"/>
      <protection/>
    </xf>
    <xf numFmtId="0" fontId="0" fillId="0" borderId="21" xfId="0" applyBorder="1" applyAlignment="1">
      <alignment vertical="top"/>
    </xf>
    <xf numFmtId="0" fontId="4" fillId="0" borderId="21" xfId="19" applyNumberFormat="1" applyFont="1" applyFill="1" applyBorder="1" applyAlignment="1">
      <alignment horizontal="center" vertical="center"/>
      <protection/>
    </xf>
    <xf numFmtId="0" fontId="0" fillId="0" borderId="21" xfId="0" applyBorder="1" applyAlignment="1">
      <alignment horizontal="center" vertical="center"/>
    </xf>
    <xf numFmtId="0" fontId="0" fillId="0" borderId="19" xfId="0" applyBorder="1" applyAlignment="1">
      <alignment horizontal="center" vertical="center"/>
    </xf>
    <xf numFmtId="3" fontId="5" fillId="0" borderId="0" xfId="19" applyNumberFormat="1" applyFont="1" applyFill="1" applyAlignment="1">
      <alignment vertical="top" shrinkToFit="1"/>
      <protection/>
    </xf>
    <xf numFmtId="0" fontId="4" fillId="0" borderId="6" xfId="20" applyNumberFormat="1" applyFont="1" applyFill="1" applyBorder="1" applyAlignment="1">
      <alignment vertical="top" shrinkToFit="1"/>
      <protection/>
    </xf>
    <xf numFmtId="0" fontId="4" fillId="0" borderId="6" xfId="19" applyNumberFormat="1" applyFont="1" applyFill="1" applyBorder="1" applyAlignment="1">
      <alignment vertical="top" shrinkToFit="1"/>
      <protection/>
    </xf>
    <xf numFmtId="0" fontId="23" fillId="0" borderId="20" xfId="0" applyFont="1" applyFill="1" applyBorder="1" applyAlignment="1">
      <alignment horizontal="right" vertical="center"/>
    </xf>
    <xf numFmtId="3" fontId="5" fillId="0" borderId="0" xfId="20" applyNumberFormat="1" applyFont="1" applyFill="1" applyBorder="1" applyAlignment="1">
      <alignment vertical="top" shrinkToFit="1"/>
      <protection/>
    </xf>
    <xf numFmtId="3" fontId="24" fillId="0" borderId="20" xfId="0" applyNumberFormat="1" applyFont="1" applyBorder="1" applyAlignment="1">
      <alignment vertical="top"/>
    </xf>
    <xf numFmtId="0" fontId="23" fillId="0" borderId="21" xfId="0" applyFont="1" applyFill="1" applyBorder="1" applyAlignment="1">
      <alignment vertical="top"/>
    </xf>
    <xf numFmtId="0" fontId="23" fillId="0" borderId="20" xfId="0" applyFont="1" applyFill="1" applyBorder="1" applyAlignment="1">
      <alignment horizontal="right" vertical="top"/>
    </xf>
    <xf numFmtId="41" fontId="7" fillId="0" borderId="0" xfId="19" applyNumberFormat="1" applyFont="1" applyFill="1" applyAlignment="1">
      <alignment vertical="top"/>
      <protection/>
    </xf>
    <xf numFmtId="41" fontId="1" fillId="0" borderId="0" xfId="20" applyNumberFormat="1" applyFont="1" applyFill="1" applyAlignment="1">
      <alignment horizontal="center" vertical="top"/>
      <protection/>
    </xf>
    <xf numFmtId="0" fontId="1" fillId="0" borderId="0" xfId="20" applyNumberFormat="1" applyFont="1" applyFill="1" applyAlignment="1">
      <alignment horizontal="center" vertical="top"/>
      <protection/>
    </xf>
    <xf numFmtId="37" fontId="1" fillId="0" borderId="22" xfId="19" applyNumberFormat="1" applyFont="1" applyFill="1" applyBorder="1" applyAlignment="1">
      <alignment vertical="top"/>
      <protection/>
    </xf>
    <xf numFmtId="37" fontId="1" fillId="0" borderId="23" xfId="19" applyNumberFormat="1" applyFont="1" applyFill="1" applyBorder="1" applyAlignment="1">
      <alignment vertical="top"/>
      <protection/>
    </xf>
    <xf numFmtId="41" fontId="10" fillId="0" borderId="0" xfId="19" applyNumberFormat="1" applyFont="1" applyFill="1" applyAlignment="1">
      <alignment vertical="top"/>
      <protection/>
    </xf>
    <xf numFmtId="3" fontId="3" fillId="0" borderId="21" xfId="22" applyNumberFormat="1" applyFont="1" applyFill="1" applyBorder="1" applyAlignment="1" applyProtection="1">
      <alignment horizontal="center" vertical="center"/>
      <protection hidden="1"/>
    </xf>
    <xf numFmtId="3" fontId="3" fillId="0" borderId="19" xfId="22" applyNumberFormat="1" applyFont="1" applyFill="1" applyBorder="1" applyAlignment="1" applyProtection="1">
      <alignment horizontal="center" vertical="center"/>
      <protection hidden="1"/>
    </xf>
    <xf numFmtId="3" fontId="3" fillId="0" borderId="21" xfId="22" applyNumberFormat="1" applyFont="1" applyFill="1" applyBorder="1" applyAlignment="1" applyProtection="1">
      <alignment horizontal="center" vertical="center" wrapText="1"/>
      <protection hidden="1"/>
    </xf>
    <xf numFmtId="3" fontId="3" fillId="0" borderId="19" xfId="22" applyNumberFormat="1" applyFont="1" applyFill="1" applyBorder="1" applyAlignment="1" applyProtection="1">
      <alignment horizontal="center" vertical="center" wrapText="1"/>
      <protection hidden="1"/>
    </xf>
    <xf numFmtId="3" fontId="32" fillId="0" borderId="21" xfId="22" applyNumberFormat="1" applyFont="1" applyFill="1" applyBorder="1" applyAlignment="1" applyProtection="1">
      <alignment horizontal="center" vertical="center" wrapText="1"/>
      <protection hidden="1"/>
    </xf>
    <xf numFmtId="3" fontId="32" fillId="0" borderId="19" xfId="22" applyNumberFormat="1" applyFont="1" applyFill="1" applyBorder="1" applyAlignment="1" applyProtection="1">
      <alignment horizontal="center" vertical="center" wrapText="1"/>
      <protection hidden="1"/>
    </xf>
    <xf numFmtId="0" fontId="32" fillId="0" borderId="5" xfId="0" applyFont="1" applyBorder="1" applyAlignment="1">
      <alignment horizontal="center"/>
    </xf>
    <xf numFmtId="0" fontId="32" fillId="0" borderId="7" xfId="0" applyFont="1" applyBorder="1" applyAlignment="1">
      <alignment horizontal="center"/>
    </xf>
    <xf numFmtId="3" fontId="40" fillId="0" borderId="1" xfId="22" applyNumberFormat="1" applyFont="1" applyFill="1" applyBorder="1" applyAlignment="1" applyProtection="1">
      <alignment horizontal="center" vertical="top"/>
      <protection hidden="1"/>
    </xf>
    <xf numFmtId="0" fontId="34" fillId="0" borderId="3" xfId="0" applyFont="1" applyFill="1" applyBorder="1" applyAlignment="1">
      <alignment horizontal="right"/>
    </xf>
    <xf numFmtId="0" fontId="34" fillId="0" borderId="2" xfId="0" applyFont="1" applyFill="1" applyBorder="1" applyAlignment="1">
      <alignment horizontal="right"/>
    </xf>
    <xf numFmtId="0" fontId="35" fillId="0" borderId="0" xfId="0" applyFont="1" applyAlignment="1">
      <alignment horizontal="center"/>
    </xf>
  </cellXfs>
  <cellStyles count="10">
    <cellStyle name="Normal" xfId="0"/>
    <cellStyle name="Comma" xfId="15"/>
    <cellStyle name="Comma [0]" xfId="16"/>
    <cellStyle name="Currency" xfId="17"/>
    <cellStyle name="Currency [0]" xfId="18"/>
    <cellStyle name="Normal_Bao cao tai chinh 280405" xfId="19"/>
    <cellStyle name="Normal_Thuyet minh" xfId="20"/>
    <cellStyle name="Normal_Thuyet minh TSCD" xfId="21"/>
    <cellStyle name="Normal_Tong hop bao cao (blank) (version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20Dong%20Trieu%202010\BCTC%20Dong%20trieu2010%20phat%20ha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ony\AppData\Local\Temp\Rar$DI00.348\PW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at xet 3 cap"/>
      <sheetName val="Danh muc"/>
      <sheetName val="Trọng yếu"/>
      <sheetName val="Phân tích"/>
      <sheetName val="Du lieu"/>
      <sheetName val="lien ket"/>
      <sheetName val="Socuoiky"/>
      <sheetName val="Sheet1"/>
      <sheetName val="Bao cao"/>
      <sheetName val="Thuyet minh"/>
      <sheetName val="Tinh thue TNDN"/>
      <sheetName val="TRY"/>
      <sheetName val="PPLN"/>
      <sheetName val="10000000"/>
      <sheetName val="00000000"/>
      <sheetName val="XL4Poppy"/>
    </sheetNames>
    <sheetDataSet>
      <sheetData sheetId="1">
        <row r="3">
          <cell r="B3" t="str">
            <v>Công ty Cổ phần Viglacera Đông Triều</v>
          </cell>
          <cell r="D3" t="str">
            <v>ABC JSC</v>
          </cell>
        </row>
        <row r="4">
          <cell r="B4" t="str">
            <v>Xuân Sơn - Đông Triều - Quảng Ninh</v>
          </cell>
          <cell r="D4" t="str">
            <v>XYZ street, Hanoi</v>
          </cell>
        </row>
        <row r="5">
          <cell r="D5" t="str">
            <v>for the fiscal year ended 31 December 2005</v>
          </cell>
        </row>
        <row r="10">
          <cell r="B10" t="str">
            <v>Đông Triều, ngày 01 tháng 07 năm 2010</v>
          </cell>
          <cell r="D10" t="str">
            <v>…, … Febuary 2006</v>
          </cell>
        </row>
        <row r="11">
          <cell r="A11" t="str">
            <v>Giám đốc</v>
          </cell>
          <cell r="B11" t="str">
            <v>Đoàn Văn Sinh</v>
          </cell>
          <cell r="D11" t="str">
            <v>Name of Director</v>
          </cell>
        </row>
        <row r="12">
          <cell r="B12" t="str">
            <v>Đậu Thị Tuyết</v>
          </cell>
          <cell r="D12" t="str">
            <v>Name of Chief Acc</v>
          </cell>
        </row>
        <row r="13">
          <cell r="D13" t="str">
            <v>Prepared by</v>
          </cell>
        </row>
      </sheetData>
      <sheetData sheetId="5">
        <row r="1">
          <cell r="A1" t="str">
            <v>Công ty Cổ phần Viglacera Đông Triều</v>
          </cell>
        </row>
        <row r="2">
          <cell r="A2" t="str">
            <v>TỔNG HỢP BÁO CÁO TÀI CHÍNH ĐIỀU CHỈNH</v>
          </cell>
        </row>
        <row r="4">
          <cell r="C4" t="str">
            <v>6 tháng đầu năm 2010</v>
          </cell>
          <cell r="G4" t="str">
            <v>6 tháng đầu năm 2009</v>
          </cell>
        </row>
        <row r="5">
          <cell r="A5" t="str">
            <v>BẢNG CÂN ĐỐI KẾ TOÁN</v>
          </cell>
        </row>
        <row r="7">
          <cell r="A7" t="str">
            <v>Mã số</v>
          </cell>
          <cell r="B7" t="str">
            <v>TÀI SẢN</v>
          </cell>
          <cell r="C7" t="str">
            <v>Báo cáo</v>
          </cell>
          <cell r="D7" t="str">
            <v>Đ/c Nợ</v>
          </cell>
          <cell r="E7" t="str">
            <v>Đ/c Có</v>
          </cell>
          <cell r="F7" t="str">
            <v>Sau điều chỉnh</v>
          </cell>
          <cell r="G7" t="str">
            <v>Báo cáo</v>
          </cell>
          <cell r="H7" t="str">
            <v>Đ/c Nợ</v>
          </cell>
          <cell r="I7" t="str">
            <v>Đ/c Có</v>
          </cell>
          <cell r="J7" t="str">
            <v>Sau điều chỉnh</v>
          </cell>
        </row>
        <row r="8">
          <cell r="A8">
            <v>1</v>
          </cell>
          <cell r="B8">
            <v>2</v>
          </cell>
          <cell r="C8">
            <v>3</v>
          </cell>
          <cell r="D8">
            <v>4</v>
          </cell>
          <cell r="E8">
            <v>5</v>
          </cell>
          <cell r="F8">
            <v>6</v>
          </cell>
          <cell r="G8">
            <v>7</v>
          </cell>
          <cell r="H8">
            <v>8</v>
          </cell>
          <cell r="I8">
            <v>9</v>
          </cell>
          <cell r="J8">
            <v>10</v>
          </cell>
        </row>
        <row r="10">
          <cell r="A10">
            <v>100</v>
          </cell>
          <cell r="B10" t="str">
            <v>A. TÀI SẢN NGẮN HẠN</v>
          </cell>
          <cell r="C10">
            <v>44232285766</v>
          </cell>
          <cell r="D10">
            <v>170965043</v>
          </cell>
          <cell r="E10">
            <v>310101256</v>
          </cell>
          <cell r="F10">
            <v>44093149553</v>
          </cell>
          <cell r="G10">
            <v>43536870362</v>
          </cell>
          <cell r="H10">
            <v>0</v>
          </cell>
          <cell r="I10">
            <v>0</v>
          </cell>
          <cell r="J10">
            <v>43536870362</v>
          </cell>
        </row>
        <row r="12">
          <cell r="A12">
            <v>110</v>
          </cell>
          <cell r="B12" t="str">
            <v>I. Tiền và các khoản tương đương tiền</v>
          </cell>
          <cell r="C12">
            <v>9261558889</v>
          </cell>
          <cell r="D12">
            <v>0</v>
          </cell>
          <cell r="E12">
            <v>0</v>
          </cell>
          <cell r="F12">
            <v>9261558889</v>
          </cell>
          <cell r="G12">
            <v>4701999792</v>
          </cell>
          <cell r="H12">
            <v>0</v>
          </cell>
          <cell r="I12">
            <v>0</v>
          </cell>
          <cell r="J12">
            <v>4701999792</v>
          </cell>
        </row>
        <row r="13">
          <cell r="A13">
            <v>111</v>
          </cell>
          <cell r="B13" t="str">
            <v>1. Tiền</v>
          </cell>
          <cell r="C13">
            <v>9261558889</v>
          </cell>
          <cell r="D13">
            <v>0</v>
          </cell>
          <cell r="E13">
            <v>0</v>
          </cell>
          <cell r="F13">
            <v>9261558889</v>
          </cell>
          <cell r="G13">
            <v>4701999792</v>
          </cell>
          <cell r="H13">
            <v>0</v>
          </cell>
          <cell r="I13">
            <v>0</v>
          </cell>
          <cell r="J13">
            <v>4701999792</v>
          </cell>
        </row>
        <row r="14">
          <cell r="A14" t="str">
            <v>111a</v>
          </cell>
          <cell r="B14" t="str">
            <v> - Tiền mặt tại quỹ</v>
          </cell>
          <cell r="C14">
            <v>4725837938</v>
          </cell>
          <cell r="D14">
            <v>0</v>
          </cell>
          <cell r="E14">
            <v>0</v>
          </cell>
          <cell r="F14">
            <v>4725837938</v>
          </cell>
          <cell r="G14">
            <v>4450342898</v>
          </cell>
          <cell r="H14">
            <v>0</v>
          </cell>
          <cell r="I14">
            <v>0</v>
          </cell>
          <cell r="J14">
            <v>4450342898</v>
          </cell>
        </row>
        <row r="15">
          <cell r="A15" t="str">
            <v>111b</v>
          </cell>
          <cell r="B15" t="str">
            <v> - Tiền gửi ngân hàng</v>
          </cell>
          <cell r="C15">
            <v>4535720951</v>
          </cell>
          <cell r="D15">
            <v>0</v>
          </cell>
          <cell r="E15">
            <v>0</v>
          </cell>
          <cell r="F15">
            <v>4535720951</v>
          </cell>
          <cell r="G15">
            <v>251656894</v>
          </cell>
          <cell r="H15">
            <v>0</v>
          </cell>
          <cell r="I15">
            <v>0</v>
          </cell>
          <cell r="J15">
            <v>251656894</v>
          </cell>
        </row>
        <row r="16">
          <cell r="A16" t="str">
            <v>111c</v>
          </cell>
          <cell r="B16" t="str">
            <v> - Tiền đang chuyển</v>
          </cell>
          <cell r="D16">
            <v>0</v>
          </cell>
          <cell r="E16">
            <v>0</v>
          </cell>
          <cell r="F16">
            <v>0</v>
          </cell>
          <cell r="H16">
            <v>0</v>
          </cell>
          <cell r="I16">
            <v>0</v>
          </cell>
          <cell r="J16">
            <v>0</v>
          </cell>
        </row>
        <row r="17">
          <cell r="A17">
            <v>112</v>
          </cell>
          <cell r="B17" t="str">
            <v>2. Các khoản tương đương tiền</v>
          </cell>
          <cell r="C17">
            <v>0</v>
          </cell>
          <cell r="D17">
            <v>0</v>
          </cell>
          <cell r="E17">
            <v>0</v>
          </cell>
          <cell r="F17">
            <v>0</v>
          </cell>
          <cell r="H17">
            <v>0</v>
          </cell>
          <cell r="I17">
            <v>0</v>
          </cell>
          <cell r="J17">
            <v>0</v>
          </cell>
        </row>
        <row r="19">
          <cell r="A19">
            <v>120</v>
          </cell>
          <cell r="B19" t="str">
            <v>II. Các khoản đầu tư tài chính ngắn hạn</v>
          </cell>
          <cell r="C19">
            <v>0</v>
          </cell>
          <cell r="D19">
            <v>0</v>
          </cell>
          <cell r="E19">
            <v>0</v>
          </cell>
          <cell r="F19">
            <v>0</v>
          </cell>
          <cell r="G19">
            <v>0</v>
          </cell>
          <cell r="H19">
            <v>0</v>
          </cell>
          <cell r="I19">
            <v>0</v>
          </cell>
          <cell r="J19">
            <v>0</v>
          </cell>
        </row>
        <row r="20">
          <cell r="A20">
            <v>121</v>
          </cell>
          <cell r="B20" t="str">
            <v>1. Đầu tư ngắn hạn</v>
          </cell>
          <cell r="C20">
            <v>0</v>
          </cell>
          <cell r="D20">
            <v>0</v>
          </cell>
          <cell r="E20">
            <v>0</v>
          </cell>
          <cell r="F20">
            <v>0</v>
          </cell>
          <cell r="G20">
            <v>0</v>
          </cell>
          <cell r="H20">
            <v>0</v>
          </cell>
          <cell r="I20">
            <v>0</v>
          </cell>
          <cell r="J20">
            <v>0</v>
          </cell>
        </row>
        <row r="21">
          <cell r="A21" t="str">
            <v>121a</v>
          </cell>
          <cell r="B21" t="str">
            <v> - Đầu tư chứng khoán ngắn hạn</v>
          </cell>
          <cell r="D21">
            <v>0</v>
          </cell>
          <cell r="E21">
            <v>0</v>
          </cell>
          <cell r="F21">
            <v>0</v>
          </cell>
          <cell r="H21">
            <v>0</v>
          </cell>
          <cell r="I21">
            <v>0</v>
          </cell>
          <cell r="J21">
            <v>0</v>
          </cell>
        </row>
        <row r="22">
          <cell r="A22" t="str">
            <v>121b</v>
          </cell>
          <cell r="B22" t="str">
            <v> - Đầu tư ngắn hạn khác</v>
          </cell>
          <cell r="D22">
            <v>0</v>
          </cell>
          <cell r="E22">
            <v>0</v>
          </cell>
          <cell r="F22">
            <v>0</v>
          </cell>
          <cell r="H22">
            <v>0</v>
          </cell>
          <cell r="I22">
            <v>0</v>
          </cell>
          <cell r="J22">
            <v>0</v>
          </cell>
        </row>
        <row r="23">
          <cell r="A23">
            <v>129</v>
          </cell>
          <cell r="B23" t="str">
            <v>2. Dự phòng giảm giá chứng khoán
    đầu tư ngắn hạn (*)</v>
          </cell>
          <cell r="C23">
            <v>0</v>
          </cell>
          <cell r="D23">
            <v>0</v>
          </cell>
          <cell r="E23">
            <v>0</v>
          </cell>
          <cell r="F23">
            <v>0</v>
          </cell>
          <cell r="H23">
            <v>0</v>
          </cell>
          <cell r="I23">
            <v>0</v>
          </cell>
          <cell r="J23">
            <v>0</v>
          </cell>
        </row>
        <row r="25">
          <cell r="A25">
            <v>130</v>
          </cell>
          <cell r="B25" t="str">
            <v>III. Các khoản phải thu</v>
          </cell>
          <cell r="C25">
            <v>9970920489</v>
          </cell>
          <cell r="D25">
            <v>3625908</v>
          </cell>
          <cell r="E25">
            <v>0</v>
          </cell>
          <cell r="F25">
            <v>9974546397</v>
          </cell>
          <cell r="G25">
            <v>11764600764</v>
          </cell>
          <cell r="H25">
            <v>0</v>
          </cell>
          <cell r="I25">
            <v>0</v>
          </cell>
          <cell r="J25">
            <v>11764600764</v>
          </cell>
        </row>
        <row r="26">
          <cell r="A26">
            <v>131</v>
          </cell>
          <cell r="B26" t="str">
            <v>1. Phải thu của khách hàng</v>
          </cell>
          <cell r="C26">
            <v>4442082611</v>
          </cell>
          <cell r="D26">
            <v>0</v>
          </cell>
          <cell r="E26">
            <v>0</v>
          </cell>
          <cell r="F26">
            <v>4442082611</v>
          </cell>
          <cell r="G26">
            <v>3526298930</v>
          </cell>
          <cell r="H26">
            <v>0</v>
          </cell>
          <cell r="I26">
            <v>0</v>
          </cell>
          <cell r="J26">
            <v>3526298930</v>
          </cell>
        </row>
        <row r="27">
          <cell r="A27">
            <v>132</v>
          </cell>
          <cell r="B27" t="str">
            <v>2. Trả trước cho người bán</v>
          </cell>
          <cell r="C27">
            <v>1439087255</v>
          </cell>
          <cell r="D27">
            <v>0</v>
          </cell>
          <cell r="E27">
            <v>0</v>
          </cell>
          <cell r="F27">
            <v>1439087255</v>
          </cell>
          <cell r="G27">
            <v>5548263900</v>
          </cell>
          <cell r="H27">
            <v>0</v>
          </cell>
          <cell r="I27">
            <v>0</v>
          </cell>
          <cell r="J27">
            <v>5548263900</v>
          </cell>
        </row>
        <row r="28">
          <cell r="A28">
            <v>133</v>
          </cell>
          <cell r="B28" t="str">
            <v>3. Phải thu nội bộ</v>
          </cell>
          <cell r="C28">
            <v>0</v>
          </cell>
          <cell r="D28">
            <v>0</v>
          </cell>
          <cell r="E28">
            <v>0</v>
          </cell>
          <cell r="F28">
            <v>0</v>
          </cell>
          <cell r="H28">
            <v>0</v>
          </cell>
          <cell r="I28">
            <v>0</v>
          </cell>
          <cell r="J28">
            <v>0</v>
          </cell>
        </row>
        <row r="29">
          <cell r="A29">
            <v>134</v>
          </cell>
          <cell r="B29" t="str">
            <v>4. Phải thu theo tiến độ HĐXD</v>
          </cell>
          <cell r="D29">
            <v>0</v>
          </cell>
          <cell r="E29">
            <v>0</v>
          </cell>
          <cell r="F29">
            <v>0</v>
          </cell>
          <cell r="H29">
            <v>0</v>
          </cell>
          <cell r="I29">
            <v>0</v>
          </cell>
          <cell r="J29">
            <v>0</v>
          </cell>
        </row>
        <row r="30">
          <cell r="A30">
            <v>138</v>
          </cell>
          <cell r="B30" t="str">
            <v>5. Các khoản phải thu khác</v>
          </cell>
          <cell r="C30">
            <v>4604893148</v>
          </cell>
          <cell r="D30">
            <v>3625908</v>
          </cell>
          <cell r="E30">
            <v>0</v>
          </cell>
          <cell r="F30">
            <v>4608519056</v>
          </cell>
          <cell r="G30">
            <v>3205180459</v>
          </cell>
          <cell r="H30">
            <v>0</v>
          </cell>
          <cell r="I30">
            <v>0</v>
          </cell>
          <cell r="J30">
            <v>3205180459</v>
          </cell>
        </row>
        <row r="31">
          <cell r="B31" t="str">
            <v> - Phải thu khác</v>
          </cell>
          <cell r="C31">
            <v>4604893148</v>
          </cell>
          <cell r="D31">
            <v>3625908</v>
          </cell>
          <cell r="E31">
            <v>0</v>
          </cell>
          <cell r="F31">
            <v>4608519056</v>
          </cell>
          <cell r="G31">
            <v>3205180459</v>
          </cell>
          <cell r="H31">
            <v>0</v>
          </cell>
          <cell r="I31">
            <v>0</v>
          </cell>
          <cell r="J31">
            <v>3205180459</v>
          </cell>
        </row>
        <row r="32">
          <cell r="A32">
            <v>139</v>
          </cell>
          <cell r="B32" t="str">
            <v>6. Dự phòng các khoản phải thu khó đòi (*)</v>
          </cell>
          <cell r="C32">
            <v>-515142525</v>
          </cell>
          <cell r="D32">
            <v>0</v>
          </cell>
          <cell r="E32">
            <v>0</v>
          </cell>
          <cell r="F32">
            <v>-515142525</v>
          </cell>
          <cell r="G32">
            <v>-515142525</v>
          </cell>
          <cell r="H32">
            <v>0</v>
          </cell>
          <cell r="I32">
            <v>0</v>
          </cell>
          <cell r="J32">
            <v>-515142525</v>
          </cell>
        </row>
        <row r="34">
          <cell r="A34">
            <v>140</v>
          </cell>
          <cell r="B34" t="str">
            <v>IV. Hàng tồn kho</v>
          </cell>
          <cell r="C34">
            <v>22519590546</v>
          </cell>
          <cell r="D34">
            <v>167339135</v>
          </cell>
          <cell r="E34">
            <v>308531378</v>
          </cell>
          <cell r="F34">
            <v>22378398303</v>
          </cell>
          <cell r="G34">
            <v>25478884870</v>
          </cell>
          <cell r="H34">
            <v>0</v>
          </cell>
          <cell r="I34">
            <v>0</v>
          </cell>
          <cell r="J34">
            <v>25478884870</v>
          </cell>
        </row>
        <row r="35">
          <cell r="A35">
            <v>141</v>
          </cell>
          <cell r="B35" t="str">
            <v>1. Hàng tồn kho</v>
          </cell>
          <cell r="C35">
            <v>22519590546</v>
          </cell>
          <cell r="D35">
            <v>167339135</v>
          </cell>
          <cell r="E35">
            <v>308531378</v>
          </cell>
          <cell r="F35">
            <v>22378398303</v>
          </cell>
          <cell r="G35">
            <v>25478884870</v>
          </cell>
          <cell r="H35">
            <v>0</v>
          </cell>
          <cell r="I35">
            <v>0</v>
          </cell>
          <cell r="J35">
            <v>25478884870</v>
          </cell>
        </row>
        <row r="36">
          <cell r="A36" t="str">
            <v>141a</v>
          </cell>
          <cell r="B36" t="str">
            <v> - Hàng mua đang đi đường</v>
          </cell>
          <cell r="D36">
            <v>0</v>
          </cell>
          <cell r="E36">
            <v>0</v>
          </cell>
          <cell r="F36">
            <v>0</v>
          </cell>
          <cell r="H36">
            <v>0</v>
          </cell>
          <cell r="I36">
            <v>0</v>
          </cell>
          <cell r="J36">
            <v>0</v>
          </cell>
        </row>
        <row r="37">
          <cell r="A37" t="str">
            <v>141b</v>
          </cell>
          <cell r="B37" t="str">
            <v> - Nguyên vật liệu</v>
          </cell>
          <cell r="C37">
            <v>16460166921</v>
          </cell>
          <cell r="D37">
            <v>13919918</v>
          </cell>
          <cell r="E37">
            <v>3214970</v>
          </cell>
          <cell r="F37">
            <v>16470871869</v>
          </cell>
          <cell r="G37">
            <v>14527342218</v>
          </cell>
          <cell r="H37">
            <v>0</v>
          </cell>
          <cell r="I37">
            <v>0</v>
          </cell>
          <cell r="J37">
            <v>14527342218</v>
          </cell>
        </row>
        <row r="38">
          <cell r="A38" t="str">
            <v>141c</v>
          </cell>
          <cell r="B38" t="str">
            <v> - Công cụ, dụng cụ</v>
          </cell>
          <cell r="C38">
            <v>435511650</v>
          </cell>
          <cell r="D38">
            <v>-13667650</v>
          </cell>
          <cell r="E38">
            <v>14</v>
          </cell>
          <cell r="F38">
            <v>421843986</v>
          </cell>
          <cell r="G38">
            <v>309386232</v>
          </cell>
          <cell r="H38">
            <v>0</v>
          </cell>
          <cell r="I38">
            <v>0</v>
          </cell>
          <cell r="J38">
            <v>309386232</v>
          </cell>
        </row>
        <row r="39">
          <cell r="A39" t="str">
            <v>141d</v>
          </cell>
          <cell r="B39" t="str">
            <v> - Chi phí SXKD dở dang</v>
          </cell>
          <cell r="C39">
            <v>3694607390</v>
          </cell>
          <cell r="D39">
            <v>6007681</v>
          </cell>
          <cell r="E39">
            <v>161079186</v>
          </cell>
          <cell r="F39">
            <v>3539535885</v>
          </cell>
          <cell r="G39">
            <v>4107333600</v>
          </cell>
          <cell r="H39">
            <v>0</v>
          </cell>
          <cell r="I39">
            <v>0</v>
          </cell>
          <cell r="J39">
            <v>4107333600</v>
          </cell>
        </row>
        <row r="40">
          <cell r="A40" t="str">
            <v>141e</v>
          </cell>
          <cell r="B40" t="str">
            <v> - Thành phẩm</v>
          </cell>
          <cell r="C40">
            <v>1833570185</v>
          </cell>
          <cell r="D40">
            <v>161079186</v>
          </cell>
          <cell r="E40">
            <v>144237208</v>
          </cell>
          <cell r="F40">
            <v>1850412163</v>
          </cell>
          <cell r="G40">
            <v>6439088420</v>
          </cell>
          <cell r="H40">
            <v>0</v>
          </cell>
          <cell r="I40">
            <v>0</v>
          </cell>
          <cell r="J40">
            <v>6439088420</v>
          </cell>
        </row>
        <row r="41">
          <cell r="A41" t="str">
            <v>141f</v>
          </cell>
          <cell r="B41" t="str">
            <v> - Hàng hóa</v>
          </cell>
          <cell r="C41">
            <v>95734400</v>
          </cell>
          <cell r="D41">
            <v>0</v>
          </cell>
          <cell r="E41">
            <v>0</v>
          </cell>
          <cell r="F41">
            <v>95734400</v>
          </cell>
          <cell r="G41">
            <v>95734400</v>
          </cell>
          <cell r="H41">
            <v>0</v>
          </cell>
          <cell r="I41">
            <v>0</v>
          </cell>
          <cell r="J41">
            <v>95734400</v>
          </cell>
        </row>
        <row r="42">
          <cell r="A42" t="str">
            <v>141g</v>
          </cell>
          <cell r="B42" t="str">
            <v> - Hàng gửi bán</v>
          </cell>
          <cell r="D42">
            <v>0</v>
          </cell>
          <cell r="E42">
            <v>0</v>
          </cell>
          <cell r="F42">
            <v>0</v>
          </cell>
          <cell r="G42">
            <v>0</v>
          </cell>
          <cell r="H42">
            <v>0</v>
          </cell>
          <cell r="I42">
            <v>0</v>
          </cell>
          <cell r="J42">
            <v>0</v>
          </cell>
        </row>
        <row r="43">
          <cell r="A43" t="str">
            <v>141h</v>
          </cell>
          <cell r="B43" t="str">
            <v> - Hàng hóa bất động sản</v>
          </cell>
          <cell r="D43">
            <v>0</v>
          </cell>
          <cell r="E43">
            <v>0</v>
          </cell>
          <cell r="F43">
            <v>0</v>
          </cell>
          <cell r="H43">
            <v>0</v>
          </cell>
          <cell r="I43">
            <v>0</v>
          </cell>
          <cell r="J43">
            <v>0</v>
          </cell>
        </row>
        <row r="44">
          <cell r="A44" t="str">
            <v>141i</v>
          </cell>
          <cell r="B44" t="str">
            <v> - Hàng hóa kho bảo thuế</v>
          </cell>
          <cell r="D44">
            <v>0</v>
          </cell>
          <cell r="E44">
            <v>0</v>
          </cell>
          <cell r="F44">
            <v>0</v>
          </cell>
          <cell r="H44">
            <v>0</v>
          </cell>
          <cell r="I44">
            <v>0</v>
          </cell>
          <cell r="J44">
            <v>0</v>
          </cell>
        </row>
        <row r="45">
          <cell r="A45">
            <v>149</v>
          </cell>
          <cell r="B45" t="str">
            <v>2. Dự phòng giảm giá hàng tồn kho (*)</v>
          </cell>
          <cell r="C45">
            <v>0</v>
          </cell>
          <cell r="D45">
            <v>0</v>
          </cell>
          <cell r="E45">
            <v>0</v>
          </cell>
          <cell r="F45">
            <v>0</v>
          </cell>
          <cell r="H45">
            <v>0</v>
          </cell>
          <cell r="I45">
            <v>0</v>
          </cell>
          <cell r="J45">
            <v>0</v>
          </cell>
        </row>
        <row r="47">
          <cell r="A47">
            <v>150</v>
          </cell>
          <cell r="B47" t="str">
            <v>V. Tài sản ngắn hạn khác</v>
          </cell>
          <cell r="C47">
            <v>2480215842</v>
          </cell>
          <cell r="D47">
            <v>0</v>
          </cell>
          <cell r="E47">
            <v>1569878</v>
          </cell>
          <cell r="F47">
            <v>2478645964</v>
          </cell>
          <cell r="G47">
            <v>1591384936</v>
          </cell>
          <cell r="H47">
            <v>0</v>
          </cell>
          <cell r="I47">
            <v>0</v>
          </cell>
          <cell r="J47">
            <v>1591384936</v>
          </cell>
        </row>
        <row r="48">
          <cell r="A48">
            <v>151</v>
          </cell>
          <cell r="B48" t="str">
            <v>1. Chi phí trả trước ngắn hạn</v>
          </cell>
          <cell r="C48">
            <v>196135682</v>
          </cell>
          <cell r="D48">
            <v>0</v>
          </cell>
          <cell r="E48">
            <v>0</v>
          </cell>
          <cell r="F48">
            <v>196135682</v>
          </cell>
          <cell r="H48">
            <v>0</v>
          </cell>
          <cell r="I48">
            <v>0</v>
          </cell>
          <cell r="J48">
            <v>0</v>
          </cell>
        </row>
        <row r="49">
          <cell r="A49">
            <v>152</v>
          </cell>
          <cell r="B49" t="str">
            <v>2. Thuế GTGT được khấu trừ</v>
          </cell>
          <cell r="C49">
            <v>204188054</v>
          </cell>
          <cell r="D49">
            <v>0</v>
          </cell>
          <cell r="E49">
            <v>0</v>
          </cell>
          <cell r="F49">
            <v>204188054</v>
          </cell>
          <cell r="H49">
            <v>0</v>
          </cell>
          <cell r="I49">
            <v>0</v>
          </cell>
          <cell r="J49">
            <v>0</v>
          </cell>
        </row>
        <row r="50">
          <cell r="A50">
            <v>154</v>
          </cell>
          <cell r="B50" t="str">
            <v>3. Thuế và các khỏan khác phải thu Nhà Nước</v>
          </cell>
          <cell r="C50">
            <v>0</v>
          </cell>
          <cell r="D50">
            <v>0</v>
          </cell>
          <cell r="E50">
            <v>0</v>
          </cell>
          <cell r="F50">
            <v>0</v>
          </cell>
          <cell r="G50">
            <v>0</v>
          </cell>
          <cell r="H50">
            <v>0</v>
          </cell>
          <cell r="I50">
            <v>0</v>
          </cell>
          <cell r="J50">
            <v>0</v>
          </cell>
        </row>
        <row r="51">
          <cell r="B51" t="str">
            <v> - Thuế GTGT hàng bán nộp thừa</v>
          </cell>
          <cell r="D51">
            <v>0</v>
          </cell>
          <cell r="E51">
            <v>0</v>
          </cell>
          <cell r="F51">
            <v>0</v>
          </cell>
          <cell r="H51">
            <v>0</v>
          </cell>
          <cell r="I51">
            <v>0</v>
          </cell>
          <cell r="J51">
            <v>0</v>
          </cell>
        </row>
        <row r="52">
          <cell r="B52" t="str">
            <v> - Thuế xuất, nhập khẩu</v>
          </cell>
          <cell r="D52">
            <v>0</v>
          </cell>
          <cell r="E52">
            <v>0</v>
          </cell>
          <cell r="F52">
            <v>0</v>
          </cell>
          <cell r="H52">
            <v>0</v>
          </cell>
          <cell r="I52">
            <v>0</v>
          </cell>
          <cell r="J52">
            <v>0</v>
          </cell>
        </row>
        <row r="53">
          <cell r="B53" t="str">
            <v> - Thuế thu nhập doanh nghiệp</v>
          </cell>
          <cell r="D53">
            <v>0</v>
          </cell>
          <cell r="E53">
            <v>0</v>
          </cell>
          <cell r="F53">
            <v>0</v>
          </cell>
          <cell r="H53">
            <v>0</v>
          </cell>
          <cell r="I53">
            <v>0</v>
          </cell>
          <cell r="J53">
            <v>0</v>
          </cell>
        </row>
        <row r="54">
          <cell r="B54" t="str">
            <v> - Thuế nhà đất, tiền thuê đất</v>
          </cell>
          <cell r="D54">
            <v>0</v>
          </cell>
          <cell r="E54">
            <v>0</v>
          </cell>
          <cell r="F54">
            <v>0</v>
          </cell>
          <cell r="H54">
            <v>0</v>
          </cell>
          <cell r="I54">
            <v>0</v>
          </cell>
          <cell r="J54">
            <v>0</v>
          </cell>
        </row>
        <row r="55">
          <cell r="B55" t="str">
            <v> - Thuế khác</v>
          </cell>
          <cell r="C55">
            <v>0</v>
          </cell>
          <cell r="D55">
            <v>0</v>
          </cell>
          <cell r="E55">
            <v>0</v>
          </cell>
          <cell r="F55">
            <v>0</v>
          </cell>
          <cell r="H55">
            <v>0</v>
          </cell>
          <cell r="I55">
            <v>0</v>
          </cell>
          <cell r="J55">
            <v>0</v>
          </cell>
        </row>
        <row r="56">
          <cell r="B56" t="str">
            <v> - Phí, lệ phí và các khoản phải nộp khác</v>
          </cell>
          <cell r="C56">
            <v>0</v>
          </cell>
          <cell r="D56">
            <v>0</v>
          </cell>
          <cell r="E56">
            <v>0</v>
          </cell>
          <cell r="F56">
            <v>0</v>
          </cell>
          <cell r="H56">
            <v>0</v>
          </cell>
          <cell r="I56">
            <v>0</v>
          </cell>
          <cell r="J56">
            <v>0</v>
          </cell>
        </row>
        <row r="57">
          <cell r="A57">
            <v>158</v>
          </cell>
          <cell r="B57" t="str">
            <v>4. Tài sản ngắn hạn khác</v>
          </cell>
          <cell r="C57">
            <v>2079892106</v>
          </cell>
          <cell r="D57">
            <v>0</v>
          </cell>
          <cell r="E57">
            <v>1569878</v>
          </cell>
          <cell r="F57">
            <v>2078322228</v>
          </cell>
          <cell r="G57">
            <v>1591384936</v>
          </cell>
          <cell r="H57">
            <v>0</v>
          </cell>
          <cell r="I57">
            <v>0</v>
          </cell>
          <cell r="J57">
            <v>1591384936</v>
          </cell>
        </row>
        <row r="58">
          <cell r="B58" t="str">
            <v> - Tài sản thiếu chờ xử lý</v>
          </cell>
          <cell r="C58">
            <v>1569878</v>
          </cell>
          <cell r="D58">
            <v>0</v>
          </cell>
          <cell r="E58">
            <v>1569878</v>
          </cell>
          <cell r="F58">
            <v>0</v>
          </cell>
          <cell r="H58">
            <v>0</v>
          </cell>
          <cell r="I58">
            <v>0</v>
          </cell>
          <cell r="J58">
            <v>0</v>
          </cell>
        </row>
        <row r="59">
          <cell r="B59" t="str">
            <v> - Tạm ứng</v>
          </cell>
          <cell r="C59">
            <v>2078322228</v>
          </cell>
          <cell r="D59">
            <v>0</v>
          </cell>
          <cell r="E59">
            <v>0</v>
          </cell>
          <cell r="F59">
            <v>2078322228</v>
          </cell>
          <cell r="G59">
            <v>1591384936</v>
          </cell>
          <cell r="J59">
            <v>1591384936</v>
          </cell>
        </row>
        <row r="60">
          <cell r="B60" t="str">
            <v> - Ký cược, ký quỹ ngắn hạn</v>
          </cell>
          <cell r="D60">
            <v>0</v>
          </cell>
          <cell r="E60">
            <v>0</v>
          </cell>
          <cell r="F60">
            <v>0</v>
          </cell>
          <cell r="J60">
            <v>0</v>
          </cell>
        </row>
        <row r="61">
          <cell r="B61" t="str">
            <v> - …</v>
          </cell>
          <cell r="C61">
            <v>0</v>
          </cell>
          <cell r="D61">
            <v>0</v>
          </cell>
          <cell r="E61">
            <v>0</v>
          </cell>
          <cell r="F61">
            <v>0</v>
          </cell>
          <cell r="H61">
            <v>0</v>
          </cell>
          <cell r="I61">
            <v>0</v>
          </cell>
          <cell r="J61">
            <v>0</v>
          </cell>
        </row>
        <row r="63">
          <cell r="A63">
            <v>200</v>
          </cell>
          <cell r="B63" t="str">
            <v>B. TÀI SẢN DÀI HẠN</v>
          </cell>
          <cell r="C63">
            <v>65055868462</v>
          </cell>
          <cell r="D63">
            <v>-57049239</v>
          </cell>
          <cell r="E63">
            <v>4850259</v>
          </cell>
          <cell r="F63">
            <v>64993968964</v>
          </cell>
          <cell r="G63">
            <v>48307159558</v>
          </cell>
          <cell r="H63">
            <v>0</v>
          </cell>
          <cell r="I63">
            <v>0</v>
          </cell>
          <cell r="J63">
            <v>48307159558</v>
          </cell>
        </row>
        <row r="65">
          <cell r="A65">
            <v>210</v>
          </cell>
          <cell r="B65" t="str">
            <v>I. Các khoản phải thu dài hạn</v>
          </cell>
          <cell r="C65">
            <v>0</v>
          </cell>
          <cell r="D65">
            <v>0</v>
          </cell>
          <cell r="E65">
            <v>0</v>
          </cell>
          <cell r="F65">
            <v>0</v>
          </cell>
          <cell r="G65">
            <v>0</v>
          </cell>
          <cell r="H65">
            <v>0</v>
          </cell>
          <cell r="I65">
            <v>0</v>
          </cell>
          <cell r="J65">
            <v>0</v>
          </cell>
        </row>
        <row r="66">
          <cell r="A66">
            <v>211</v>
          </cell>
          <cell r="B66" t="str">
            <v>1. Phải thu dài hạn của khách hàng</v>
          </cell>
          <cell r="C66">
            <v>0</v>
          </cell>
          <cell r="D66">
            <v>0</v>
          </cell>
          <cell r="E66">
            <v>0</v>
          </cell>
          <cell r="F66">
            <v>0</v>
          </cell>
          <cell r="H66">
            <v>0</v>
          </cell>
          <cell r="I66">
            <v>0</v>
          </cell>
          <cell r="J66">
            <v>0</v>
          </cell>
        </row>
        <row r="67">
          <cell r="A67">
            <v>212</v>
          </cell>
          <cell r="B67" t="str">
            <v>2. Vốn kinh doanh ở đơn vị trực thuộc</v>
          </cell>
          <cell r="C67">
            <v>0</v>
          </cell>
        </row>
        <row r="68">
          <cell r="A68">
            <v>213</v>
          </cell>
          <cell r="B68" t="str">
            <v>3. Phải thu nội bộ dài hạn</v>
          </cell>
          <cell r="C68">
            <v>0</v>
          </cell>
          <cell r="D68">
            <v>0</v>
          </cell>
          <cell r="E68">
            <v>0</v>
          </cell>
          <cell r="F68">
            <v>0</v>
          </cell>
          <cell r="H68">
            <v>0</v>
          </cell>
          <cell r="I68">
            <v>0</v>
          </cell>
          <cell r="J68">
            <v>0</v>
          </cell>
        </row>
        <row r="69">
          <cell r="A69">
            <v>218</v>
          </cell>
          <cell r="B69" t="str">
            <v>4. Phải thu dài hạn khác</v>
          </cell>
          <cell r="C69">
            <v>0</v>
          </cell>
          <cell r="D69">
            <v>0</v>
          </cell>
          <cell r="E69">
            <v>0</v>
          </cell>
          <cell r="F69">
            <v>0</v>
          </cell>
          <cell r="H69">
            <v>0</v>
          </cell>
          <cell r="I69">
            <v>0</v>
          </cell>
          <cell r="J69">
            <v>0</v>
          </cell>
        </row>
        <row r="70">
          <cell r="A70">
            <v>219</v>
          </cell>
          <cell r="B70" t="str">
            <v>5. Dự phòng phải thu dài hạn khó đòi</v>
          </cell>
          <cell r="C70">
            <v>0</v>
          </cell>
          <cell r="D70">
            <v>0</v>
          </cell>
          <cell r="E70">
            <v>0</v>
          </cell>
          <cell r="F70">
            <v>0</v>
          </cell>
          <cell r="H70">
            <v>0</v>
          </cell>
          <cell r="I70">
            <v>0</v>
          </cell>
          <cell r="J70">
            <v>0</v>
          </cell>
        </row>
        <row r="72">
          <cell r="A72">
            <v>220</v>
          </cell>
          <cell r="B72" t="str">
            <v>II. Tài sản cố định</v>
          </cell>
          <cell r="C72">
            <v>59682490234</v>
          </cell>
          <cell r="D72">
            <v>-55699354</v>
          </cell>
          <cell r="E72">
            <v>4850259</v>
          </cell>
          <cell r="F72">
            <v>59621940621</v>
          </cell>
          <cell r="G72">
            <v>42921576052</v>
          </cell>
          <cell r="H72">
            <v>0</v>
          </cell>
          <cell r="I72">
            <v>0</v>
          </cell>
          <cell r="J72">
            <v>42921576052</v>
          </cell>
        </row>
        <row r="73">
          <cell r="A73">
            <v>221</v>
          </cell>
          <cell r="B73" t="str">
            <v>1. Tài sản cố định hữu hình</v>
          </cell>
          <cell r="C73">
            <v>37111363710</v>
          </cell>
          <cell r="D73">
            <v>0</v>
          </cell>
          <cell r="E73">
            <v>1883161</v>
          </cell>
          <cell r="F73">
            <v>37109480549</v>
          </cell>
          <cell r="G73">
            <v>39618409027</v>
          </cell>
          <cell r="H73">
            <v>0</v>
          </cell>
          <cell r="I73">
            <v>0</v>
          </cell>
          <cell r="J73">
            <v>39618409027</v>
          </cell>
        </row>
        <row r="74">
          <cell r="A74">
            <v>222</v>
          </cell>
          <cell r="B74" t="str">
            <v> - Nguyên giá</v>
          </cell>
          <cell r="C74">
            <v>77765224860</v>
          </cell>
          <cell r="D74">
            <v>0</v>
          </cell>
          <cell r="E74">
            <v>0</v>
          </cell>
          <cell r="F74">
            <v>77765224860</v>
          </cell>
          <cell r="G74">
            <v>76983475685</v>
          </cell>
          <cell r="H74">
            <v>0</v>
          </cell>
          <cell r="I74">
            <v>0</v>
          </cell>
          <cell r="J74">
            <v>76983475685</v>
          </cell>
        </row>
        <row r="75">
          <cell r="A75">
            <v>223</v>
          </cell>
          <cell r="B75" t="str">
            <v> - Giá trị hao mòn lũy kế</v>
          </cell>
          <cell r="C75">
            <v>-40653861150</v>
          </cell>
          <cell r="D75">
            <v>0</v>
          </cell>
          <cell r="E75">
            <v>1883161</v>
          </cell>
          <cell r="F75">
            <v>-40655744311</v>
          </cell>
          <cell r="G75">
            <v>-37365066658</v>
          </cell>
          <cell r="H75">
            <v>0</v>
          </cell>
          <cell r="I75">
            <v>0</v>
          </cell>
          <cell r="J75">
            <v>-37365066658</v>
          </cell>
        </row>
        <row r="76">
          <cell r="A76">
            <v>224</v>
          </cell>
          <cell r="B76" t="str">
            <v>2. Tài sản cố định thuê tài chính</v>
          </cell>
          <cell r="C76">
            <v>184603545</v>
          </cell>
          <cell r="D76">
            <v>0</v>
          </cell>
          <cell r="E76">
            <v>0</v>
          </cell>
          <cell r="F76">
            <v>184603545</v>
          </cell>
          <cell r="G76">
            <v>213011775</v>
          </cell>
          <cell r="H76">
            <v>0</v>
          </cell>
          <cell r="I76">
            <v>0</v>
          </cell>
          <cell r="J76">
            <v>213011775</v>
          </cell>
        </row>
        <row r="77">
          <cell r="A77">
            <v>225</v>
          </cell>
          <cell r="B77" t="str">
            <v> - Nguyên giá</v>
          </cell>
          <cell r="C77">
            <v>568164714</v>
          </cell>
          <cell r="D77">
            <v>0</v>
          </cell>
          <cell r="E77">
            <v>0</v>
          </cell>
          <cell r="F77">
            <v>568164714</v>
          </cell>
          <cell r="G77">
            <v>568164714</v>
          </cell>
          <cell r="H77">
            <v>0</v>
          </cell>
          <cell r="I77">
            <v>0</v>
          </cell>
          <cell r="J77">
            <v>568164714</v>
          </cell>
        </row>
        <row r="78">
          <cell r="A78">
            <v>226</v>
          </cell>
          <cell r="B78" t="str">
            <v> - Giá trị hao mòn lũy kế</v>
          </cell>
          <cell r="C78">
            <v>-383561169</v>
          </cell>
          <cell r="D78">
            <v>0</v>
          </cell>
          <cell r="E78">
            <v>0</v>
          </cell>
          <cell r="F78">
            <v>-383561169</v>
          </cell>
          <cell r="G78">
            <v>-355152939</v>
          </cell>
          <cell r="H78">
            <v>0</v>
          </cell>
          <cell r="I78">
            <v>0</v>
          </cell>
          <cell r="J78">
            <v>-355152939</v>
          </cell>
        </row>
        <row r="79">
          <cell r="A79">
            <v>227</v>
          </cell>
          <cell r="B79" t="str">
            <v>3. Tài sản cố định vô hình</v>
          </cell>
          <cell r="C79">
            <v>1581837115</v>
          </cell>
          <cell r="D79">
            <v>0</v>
          </cell>
          <cell r="E79">
            <v>0</v>
          </cell>
          <cell r="F79">
            <v>1581837115</v>
          </cell>
          <cell r="G79">
            <v>1758503785</v>
          </cell>
          <cell r="H79">
            <v>0</v>
          </cell>
          <cell r="I79">
            <v>0</v>
          </cell>
          <cell r="J79">
            <v>1758503785</v>
          </cell>
        </row>
        <row r="80">
          <cell r="A80">
            <v>228</v>
          </cell>
          <cell r="B80" t="str">
            <v> - Nguyên giá</v>
          </cell>
          <cell r="C80">
            <v>3510000000</v>
          </cell>
          <cell r="D80">
            <v>0</v>
          </cell>
          <cell r="E80">
            <v>0</v>
          </cell>
          <cell r="F80">
            <v>3510000000</v>
          </cell>
          <cell r="G80">
            <v>3510000000</v>
          </cell>
          <cell r="H80">
            <v>0</v>
          </cell>
          <cell r="I80">
            <v>0</v>
          </cell>
          <cell r="J80">
            <v>3510000000</v>
          </cell>
        </row>
        <row r="81">
          <cell r="A81">
            <v>229</v>
          </cell>
          <cell r="B81" t="str">
            <v> - Giá trị hao mòn lũy kế</v>
          </cell>
          <cell r="C81">
            <v>-1928162885</v>
          </cell>
          <cell r="D81">
            <v>0</v>
          </cell>
          <cell r="E81">
            <v>0</v>
          </cell>
          <cell r="F81">
            <v>-1928162885</v>
          </cell>
          <cell r="G81">
            <v>-1751496215</v>
          </cell>
          <cell r="H81">
            <v>0</v>
          </cell>
          <cell r="I81">
            <v>0</v>
          </cell>
          <cell r="J81">
            <v>-1751496215</v>
          </cell>
        </row>
        <row r="82">
          <cell r="A82">
            <v>230</v>
          </cell>
          <cell r="B82" t="str">
            <v>4. Chi phí xây dựng cơ bản dở dang</v>
          </cell>
          <cell r="C82">
            <v>20804685864</v>
          </cell>
          <cell r="D82">
            <v>-55699354</v>
          </cell>
          <cell r="E82">
            <v>2967098</v>
          </cell>
          <cell r="F82">
            <v>20746019412</v>
          </cell>
          <cell r="G82">
            <v>1331651465</v>
          </cell>
          <cell r="H82">
            <v>0</v>
          </cell>
          <cell r="I82">
            <v>0</v>
          </cell>
          <cell r="J82">
            <v>1331651465</v>
          </cell>
        </row>
        <row r="84">
          <cell r="A84">
            <v>240</v>
          </cell>
          <cell r="B84" t="str">
            <v>III. Bất động sản đầu tư</v>
          </cell>
          <cell r="C84">
            <v>0</v>
          </cell>
          <cell r="D84">
            <v>0</v>
          </cell>
          <cell r="E84">
            <v>0</v>
          </cell>
          <cell r="F84">
            <v>0</v>
          </cell>
          <cell r="G84">
            <v>0</v>
          </cell>
          <cell r="H84">
            <v>0</v>
          </cell>
          <cell r="I84">
            <v>0</v>
          </cell>
          <cell r="J84">
            <v>0</v>
          </cell>
        </row>
        <row r="85">
          <cell r="A85">
            <v>241</v>
          </cell>
          <cell r="B85" t="str">
            <v> - Nguyên giá</v>
          </cell>
          <cell r="C85">
            <v>0</v>
          </cell>
          <cell r="D85">
            <v>0</v>
          </cell>
          <cell r="E85">
            <v>0</v>
          </cell>
          <cell r="F85">
            <v>0</v>
          </cell>
          <cell r="G85">
            <v>0</v>
          </cell>
          <cell r="H85">
            <v>0</v>
          </cell>
          <cell r="I85">
            <v>0</v>
          </cell>
          <cell r="J85">
            <v>0</v>
          </cell>
        </row>
        <row r="86">
          <cell r="A86">
            <v>242</v>
          </cell>
          <cell r="B86" t="str">
            <v> - Giá trị hao mòn lũy kế (*)</v>
          </cell>
          <cell r="C86">
            <v>0</v>
          </cell>
          <cell r="D86">
            <v>0</v>
          </cell>
          <cell r="E86">
            <v>0</v>
          </cell>
          <cell r="F86">
            <v>0</v>
          </cell>
          <cell r="G86">
            <v>0</v>
          </cell>
          <cell r="H86">
            <v>0</v>
          </cell>
          <cell r="I86">
            <v>0</v>
          </cell>
          <cell r="J86">
            <v>0</v>
          </cell>
        </row>
        <row r="88">
          <cell r="A88">
            <v>250</v>
          </cell>
          <cell r="B88" t="str">
            <v>IV. Các khoản đầu tư tài chính dài hạn</v>
          </cell>
          <cell r="C88">
            <v>210000000</v>
          </cell>
          <cell r="D88">
            <v>0</v>
          </cell>
          <cell r="E88">
            <v>0</v>
          </cell>
          <cell r="F88">
            <v>210000000</v>
          </cell>
          <cell r="G88">
            <v>210000000</v>
          </cell>
          <cell r="H88">
            <v>0</v>
          </cell>
          <cell r="I88">
            <v>0</v>
          </cell>
          <cell r="J88">
            <v>210000000</v>
          </cell>
        </row>
        <row r="89">
          <cell r="A89">
            <v>251</v>
          </cell>
          <cell r="B89" t="str">
            <v>1. Đầu tư vào công ty con</v>
          </cell>
          <cell r="D89">
            <v>0</v>
          </cell>
          <cell r="E89">
            <v>0</v>
          </cell>
          <cell r="F89">
            <v>0</v>
          </cell>
          <cell r="H89">
            <v>0</v>
          </cell>
          <cell r="I89">
            <v>0</v>
          </cell>
          <cell r="J89">
            <v>0</v>
          </cell>
        </row>
        <row r="90">
          <cell r="A90">
            <v>252</v>
          </cell>
          <cell r="B90" t="str">
            <v>2. Đầu tư vào công ty liên kết, liên doanh</v>
          </cell>
          <cell r="C90">
            <v>0</v>
          </cell>
          <cell r="D90">
            <v>0</v>
          </cell>
          <cell r="E90">
            <v>0</v>
          </cell>
          <cell r="F90">
            <v>0</v>
          </cell>
          <cell r="G90">
            <v>0</v>
          </cell>
          <cell r="H90">
            <v>0</v>
          </cell>
          <cell r="I90">
            <v>0</v>
          </cell>
          <cell r="J90">
            <v>0</v>
          </cell>
        </row>
        <row r="91">
          <cell r="B91" t="str">
            <v> - Đầu tư vào công ty liên kết</v>
          </cell>
          <cell r="C91">
            <v>0</v>
          </cell>
          <cell r="D91">
            <v>0</v>
          </cell>
          <cell r="E91">
            <v>0</v>
          </cell>
          <cell r="F91">
            <v>0</v>
          </cell>
          <cell r="H91">
            <v>0</v>
          </cell>
          <cell r="I91">
            <v>0</v>
          </cell>
          <cell r="J91">
            <v>0</v>
          </cell>
        </row>
        <row r="92">
          <cell r="B92" t="str">
            <v> - Đầu tư vào công ty liên doanh</v>
          </cell>
          <cell r="C92">
            <v>0</v>
          </cell>
          <cell r="D92">
            <v>0</v>
          </cell>
          <cell r="E92">
            <v>0</v>
          </cell>
          <cell r="F92">
            <v>0</v>
          </cell>
          <cell r="G92">
            <v>0</v>
          </cell>
          <cell r="H92">
            <v>0</v>
          </cell>
          <cell r="I92">
            <v>0</v>
          </cell>
          <cell r="J92">
            <v>0</v>
          </cell>
        </row>
        <row r="93">
          <cell r="A93">
            <v>258</v>
          </cell>
          <cell r="B93" t="str">
            <v>3. Đầu tư dài hạn khác</v>
          </cell>
          <cell r="C93">
            <v>210000000</v>
          </cell>
          <cell r="D93">
            <v>0</v>
          </cell>
          <cell r="E93">
            <v>0</v>
          </cell>
          <cell r="F93">
            <v>210000000</v>
          </cell>
          <cell r="G93">
            <v>210000000</v>
          </cell>
          <cell r="H93">
            <v>0</v>
          </cell>
          <cell r="I93">
            <v>0</v>
          </cell>
          <cell r="J93">
            <v>210000000</v>
          </cell>
        </row>
        <row r="94">
          <cell r="A94">
            <v>259</v>
          </cell>
          <cell r="B94" t="str">
            <v>4. Dự phòng giảm giá chứng khoán
    đầu tư dài hạn (*) </v>
          </cell>
          <cell r="C94">
            <v>0</v>
          </cell>
          <cell r="D94">
            <v>0</v>
          </cell>
          <cell r="E94">
            <v>0</v>
          </cell>
          <cell r="F94">
            <v>0</v>
          </cell>
          <cell r="H94">
            <v>0</v>
          </cell>
          <cell r="I94">
            <v>0</v>
          </cell>
          <cell r="J94">
            <v>0</v>
          </cell>
        </row>
        <row r="96">
          <cell r="A96">
            <v>260</v>
          </cell>
          <cell r="B96" t="str">
            <v>V. Tài sản dài hạn khác</v>
          </cell>
          <cell r="C96">
            <v>5163378228</v>
          </cell>
          <cell r="D96">
            <v>-1349885</v>
          </cell>
          <cell r="E96">
            <v>0</v>
          </cell>
          <cell r="F96">
            <v>5162028343</v>
          </cell>
          <cell r="G96">
            <v>5175583506</v>
          </cell>
          <cell r="H96">
            <v>0</v>
          </cell>
          <cell r="I96">
            <v>0</v>
          </cell>
          <cell r="J96">
            <v>5175583506</v>
          </cell>
        </row>
        <row r="97">
          <cell r="A97">
            <v>261</v>
          </cell>
          <cell r="B97" t="str">
            <v>1. Chi phí trả trước dài hạn</v>
          </cell>
          <cell r="C97">
            <v>5163378228</v>
          </cell>
          <cell r="D97">
            <v>-1349885</v>
          </cell>
          <cell r="E97">
            <v>0</v>
          </cell>
          <cell r="F97">
            <v>5162028343</v>
          </cell>
          <cell r="G97">
            <v>5175583506</v>
          </cell>
          <cell r="H97">
            <v>0</v>
          </cell>
          <cell r="I97">
            <v>0</v>
          </cell>
          <cell r="J97">
            <v>5175583506</v>
          </cell>
        </row>
        <row r="98">
          <cell r="A98">
            <v>262</v>
          </cell>
          <cell r="B98" t="str">
            <v>2. Tài sản thuế thu nhập hoãn lại</v>
          </cell>
          <cell r="C98">
            <v>0</v>
          </cell>
          <cell r="D98">
            <v>0</v>
          </cell>
          <cell r="E98">
            <v>0</v>
          </cell>
          <cell r="F98">
            <v>0</v>
          </cell>
          <cell r="H98">
            <v>0</v>
          </cell>
          <cell r="I98">
            <v>0</v>
          </cell>
          <cell r="J98">
            <v>0</v>
          </cell>
        </row>
        <row r="99">
          <cell r="A99">
            <v>268</v>
          </cell>
          <cell r="B99" t="str">
            <v>3. Tài sản dài hạn khác</v>
          </cell>
          <cell r="C99">
            <v>0</v>
          </cell>
          <cell r="D99">
            <v>0</v>
          </cell>
          <cell r="E99">
            <v>0</v>
          </cell>
          <cell r="F99">
            <v>0</v>
          </cell>
          <cell r="G99">
            <v>0</v>
          </cell>
          <cell r="H99">
            <v>0</v>
          </cell>
          <cell r="I99">
            <v>0</v>
          </cell>
          <cell r="J99">
            <v>0</v>
          </cell>
        </row>
        <row r="100">
          <cell r="B100" t="str">
            <v> - Ký cược, ký quĩ dài hạn</v>
          </cell>
          <cell r="C100">
            <v>0</v>
          </cell>
          <cell r="D100">
            <v>0</v>
          </cell>
          <cell r="E100">
            <v>0</v>
          </cell>
          <cell r="F100">
            <v>0</v>
          </cell>
          <cell r="H100">
            <v>0</v>
          </cell>
          <cell r="I100">
            <v>0</v>
          </cell>
          <cell r="J100">
            <v>0</v>
          </cell>
        </row>
        <row r="102">
          <cell r="A102">
            <v>270</v>
          </cell>
          <cell r="B102" t="str">
            <v>TỔNG CỘNG TÀI SẢN</v>
          </cell>
          <cell r="C102">
            <v>109288154228</v>
          </cell>
          <cell r="D102">
            <v>113915804</v>
          </cell>
          <cell r="E102">
            <v>314951515</v>
          </cell>
          <cell r="F102">
            <v>109087118517</v>
          </cell>
          <cell r="G102">
            <v>91844029920</v>
          </cell>
          <cell r="H102">
            <v>0</v>
          </cell>
          <cell r="I102">
            <v>0</v>
          </cell>
          <cell r="J102">
            <v>91844029920</v>
          </cell>
        </row>
        <row r="105">
          <cell r="A105" t="str">
            <v>Mã số</v>
          </cell>
          <cell r="B105" t="str">
            <v>NGUỒN VỐN</v>
          </cell>
          <cell r="C105" t="str">
            <v>Báo cáo</v>
          </cell>
          <cell r="D105" t="str">
            <v>Đ/c Nợ</v>
          </cell>
          <cell r="E105" t="str">
            <v>Đ/c Có</v>
          </cell>
          <cell r="F105" t="str">
            <v>Sau điều chỉnh</v>
          </cell>
          <cell r="G105" t="str">
            <v>Báo cáo</v>
          </cell>
          <cell r="H105" t="str">
            <v>Đ/c Nợ</v>
          </cell>
          <cell r="I105" t="str">
            <v>Đ/c Có</v>
          </cell>
          <cell r="J105" t="str">
            <v>Sau điều chỉnh</v>
          </cell>
        </row>
        <row r="107">
          <cell r="A107">
            <v>300</v>
          </cell>
          <cell r="B107" t="str">
            <v>A. NỢ PHẢI TRẢ</v>
          </cell>
          <cell r="C107">
            <v>80912537359</v>
          </cell>
          <cell r="D107">
            <v>1645765083</v>
          </cell>
          <cell r="E107">
            <v>1461637260.125</v>
          </cell>
          <cell r="F107">
            <v>80728409536.125</v>
          </cell>
          <cell r="G107">
            <v>69105660601</v>
          </cell>
          <cell r="H107">
            <v>0</v>
          </cell>
          <cell r="I107">
            <v>0</v>
          </cell>
          <cell r="J107">
            <v>69105660601</v>
          </cell>
        </row>
        <row r="109">
          <cell r="A109">
            <v>310</v>
          </cell>
          <cell r="B109" t="str">
            <v>I. Nợ ngắn hạn</v>
          </cell>
          <cell r="C109">
            <v>52884520004</v>
          </cell>
          <cell r="D109">
            <v>1536787904</v>
          </cell>
          <cell r="E109">
            <v>1461637260.125</v>
          </cell>
          <cell r="F109">
            <v>52809369360.125</v>
          </cell>
          <cell r="G109">
            <v>45358846359</v>
          </cell>
          <cell r="H109">
            <v>0</v>
          </cell>
          <cell r="I109">
            <v>0</v>
          </cell>
          <cell r="J109">
            <v>45358846359</v>
          </cell>
        </row>
        <row r="110">
          <cell r="A110">
            <v>311</v>
          </cell>
          <cell r="B110" t="str">
            <v>1. Vay và nợ ngắn hạn</v>
          </cell>
          <cell r="C110">
            <v>38809652265</v>
          </cell>
          <cell r="D110">
            <v>0</v>
          </cell>
          <cell r="E110">
            <v>0</v>
          </cell>
          <cell r="F110">
            <v>38809652265</v>
          </cell>
          <cell r="G110">
            <v>30353955083</v>
          </cell>
          <cell r="H110">
            <v>0</v>
          </cell>
          <cell r="I110">
            <v>0</v>
          </cell>
          <cell r="J110">
            <v>30353955083</v>
          </cell>
        </row>
        <row r="111">
          <cell r="B111" t="str">
            <v> -  Vay ngắn hạn</v>
          </cell>
          <cell r="C111">
            <v>38204652265</v>
          </cell>
          <cell r="D111">
            <v>0</v>
          </cell>
          <cell r="E111">
            <v>0</v>
          </cell>
          <cell r="F111">
            <v>38204652265</v>
          </cell>
          <cell r="G111">
            <v>29073955083</v>
          </cell>
          <cell r="H111">
            <v>0</v>
          </cell>
          <cell r="I111">
            <v>0</v>
          </cell>
          <cell r="J111">
            <v>29073955083</v>
          </cell>
        </row>
        <row r="112">
          <cell r="B112" t="str">
            <v> -  Nợ dài hạn đến hạn trả</v>
          </cell>
          <cell r="C112">
            <v>605000000</v>
          </cell>
          <cell r="D112">
            <v>0</v>
          </cell>
          <cell r="E112">
            <v>0</v>
          </cell>
          <cell r="F112">
            <v>605000000</v>
          </cell>
          <cell r="G112">
            <v>1280000000</v>
          </cell>
          <cell r="J112">
            <v>1280000000</v>
          </cell>
        </row>
        <row r="113">
          <cell r="A113">
            <v>312</v>
          </cell>
          <cell r="B113" t="str">
            <v>2. Phải trả người bán</v>
          </cell>
          <cell r="C113">
            <v>5437866971</v>
          </cell>
          <cell r="D113">
            <v>205506984</v>
          </cell>
          <cell r="E113">
            <v>205506984</v>
          </cell>
          <cell r="F113">
            <v>5437866971</v>
          </cell>
          <cell r="G113">
            <v>6410492085</v>
          </cell>
          <cell r="H113">
            <v>0</v>
          </cell>
          <cell r="I113">
            <v>0</v>
          </cell>
          <cell r="J113">
            <v>6410492085</v>
          </cell>
        </row>
        <row r="114">
          <cell r="A114">
            <v>313</v>
          </cell>
          <cell r="B114" t="str">
            <v>3. Người mua trả tiền trước</v>
          </cell>
          <cell r="C114">
            <v>2978270</v>
          </cell>
          <cell r="D114">
            <v>0</v>
          </cell>
          <cell r="E114">
            <v>0</v>
          </cell>
          <cell r="F114">
            <v>2978270</v>
          </cell>
          <cell r="G114">
            <v>10542848</v>
          </cell>
          <cell r="H114">
            <v>0</v>
          </cell>
          <cell r="I114">
            <v>0</v>
          </cell>
          <cell r="J114">
            <v>10542848</v>
          </cell>
        </row>
        <row r="115">
          <cell r="A115">
            <v>314</v>
          </cell>
          <cell r="B115" t="str">
            <v>4. Thuế và các khoản phải nộp Nhà nước </v>
          </cell>
          <cell r="C115">
            <v>2092483479</v>
          </cell>
          <cell r="D115">
            <v>0</v>
          </cell>
          <cell r="E115">
            <v>-8278046.875</v>
          </cell>
          <cell r="F115">
            <v>2084205432.125</v>
          </cell>
          <cell r="G115">
            <v>2024041025</v>
          </cell>
          <cell r="H115">
            <v>0</v>
          </cell>
          <cell r="I115">
            <v>0</v>
          </cell>
          <cell r="J115">
            <v>2024041025</v>
          </cell>
        </row>
        <row r="116">
          <cell r="B116" t="str">
            <v>Thuế GTGT phải nộp</v>
          </cell>
          <cell r="D116">
            <v>0</v>
          </cell>
          <cell r="E116">
            <v>976025</v>
          </cell>
          <cell r="F116">
            <v>976025</v>
          </cell>
          <cell r="G116">
            <v>71235108</v>
          </cell>
          <cell r="H116">
            <v>0</v>
          </cell>
          <cell r="I116">
            <v>0</v>
          </cell>
          <cell r="J116">
            <v>71235108</v>
          </cell>
        </row>
        <row r="117">
          <cell r="B117" t="str">
            <v>Thuế tiêu thụ đặc biệt</v>
          </cell>
          <cell r="D117">
            <v>0</v>
          </cell>
          <cell r="E117">
            <v>0</v>
          </cell>
          <cell r="F117">
            <v>0</v>
          </cell>
          <cell r="G117">
            <v>0</v>
          </cell>
          <cell r="H117">
            <v>0</v>
          </cell>
          <cell r="I117">
            <v>0</v>
          </cell>
          <cell r="J117">
            <v>0</v>
          </cell>
        </row>
        <row r="118">
          <cell r="B118" t="str">
            <v>Thuế xuất, nhập khẩu</v>
          </cell>
          <cell r="D118">
            <v>0</v>
          </cell>
          <cell r="E118">
            <v>0</v>
          </cell>
          <cell r="F118">
            <v>0</v>
          </cell>
          <cell r="G118">
            <v>0</v>
          </cell>
          <cell r="H118">
            <v>0</v>
          </cell>
          <cell r="I118">
            <v>0</v>
          </cell>
          <cell r="J118">
            <v>0</v>
          </cell>
        </row>
        <row r="119">
          <cell r="B119" t="str">
            <v>Thuế thu nhập doanh nghiệp</v>
          </cell>
          <cell r="C119">
            <v>2088838955</v>
          </cell>
          <cell r="D119">
            <v>0</v>
          </cell>
          <cell r="E119">
            <v>-9254071.875</v>
          </cell>
          <cell r="F119">
            <v>2079584883.125</v>
          </cell>
          <cell r="G119">
            <v>1913825724</v>
          </cell>
          <cell r="H119">
            <v>0</v>
          </cell>
          <cell r="I119">
            <v>0</v>
          </cell>
          <cell r="J119">
            <v>1913825724</v>
          </cell>
        </row>
        <row r="120">
          <cell r="B120" t="str">
            <v>Thuế nhà đất, tiền thuê đất</v>
          </cell>
          <cell r="D120">
            <v>0</v>
          </cell>
          <cell r="E120">
            <v>0</v>
          </cell>
          <cell r="F120">
            <v>0</v>
          </cell>
          <cell r="G120">
            <v>0</v>
          </cell>
          <cell r="H120">
            <v>0</v>
          </cell>
          <cell r="I120">
            <v>0</v>
          </cell>
          <cell r="J120">
            <v>0</v>
          </cell>
        </row>
        <row r="121">
          <cell r="B121" t="str">
            <v>Thuế khác</v>
          </cell>
          <cell r="C121">
            <v>3644524</v>
          </cell>
          <cell r="D121">
            <v>0</v>
          </cell>
          <cell r="E121">
            <v>0</v>
          </cell>
          <cell r="F121">
            <v>3644524</v>
          </cell>
          <cell r="G121">
            <v>38980193</v>
          </cell>
          <cell r="H121">
            <v>0</v>
          </cell>
          <cell r="I121">
            <v>0</v>
          </cell>
          <cell r="J121">
            <v>38980193</v>
          </cell>
        </row>
        <row r="122">
          <cell r="B122" t="str">
            <v>Phí, lệ phí và các khoản phải nộp khác (dư có)</v>
          </cell>
          <cell r="D122">
            <v>0</v>
          </cell>
          <cell r="E122">
            <v>0</v>
          </cell>
          <cell r="F122">
            <v>0</v>
          </cell>
          <cell r="G122">
            <v>0</v>
          </cell>
          <cell r="H122">
            <v>0</v>
          </cell>
          <cell r="I122">
            <v>0</v>
          </cell>
          <cell r="J122">
            <v>0</v>
          </cell>
        </row>
        <row r="123">
          <cell r="A123">
            <v>315</v>
          </cell>
          <cell r="B123" t="str">
            <v>5. Phải trả công nhân viên</v>
          </cell>
          <cell r="C123">
            <v>2336956027</v>
          </cell>
          <cell r="D123">
            <v>0</v>
          </cell>
          <cell r="E123">
            <v>-100000000</v>
          </cell>
          <cell r="F123">
            <v>2236956027</v>
          </cell>
          <cell r="G123">
            <v>5002613129</v>
          </cell>
          <cell r="H123">
            <v>0</v>
          </cell>
          <cell r="I123">
            <v>0</v>
          </cell>
          <cell r="J123">
            <v>5002613129</v>
          </cell>
        </row>
        <row r="124">
          <cell r="A124">
            <v>316</v>
          </cell>
          <cell r="B124" t="str">
            <v>6. Chi phí phải trả</v>
          </cell>
          <cell r="C124">
            <v>1757992572</v>
          </cell>
          <cell r="D124">
            <v>17837424</v>
          </cell>
          <cell r="E124">
            <v>33475035</v>
          </cell>
          <cell r="F124">
            <v>1773630183</v>
          </cell>
          <cell r="G124">
            <v>135064495</v>
          </cell>
          <cell r="H124">
            <v>0</v>
          </cell>
          <cell r="I124">
            <v>0</v>
          </cell>
          <cell r="J124">
            <v>135064495</v>
          </cell>
        </row>
        <row r="125">
          <cell r="A125">
            <v>317</v>
          </cell>
          <cell r="B125" t="str">
            <v>7. Phải trả nội bộ</v>
          </cell>
          <cell r="C125">
            <v>622222873</v>
          </cell>
          <cell r="D125">
            <v>0</v>
          </cell>
          <cell r="E125">
            <v>0</v>
          </cell>
          <cell r="F125">
            <v>622222873</v>
          </cell>
          <cell r="G125">
            <v>383415865</v>
          </cell>
          <cell r="H125">
            <v>0</v>
          </cell>
          <cell r="I125">
            <v>0</v>
          </cell>
          <cell r="J125">
            <v>383415865</v>
          </cell>
        </row>
        <row r="126">
          <cell r="A126">
            <v>318</v>
          </cell>
          <cell r="B126" t="str">
            <v>8. Phải trả theo kế hoạch tiến độ HĐXD</v>
          </cell>
          <cell r="C126">
            <v>0</v>
          </cell>
          <cell r="D126">
            <v>0</v>
          </cell>
          <cell r="E126">
            <v>0</v>
          </cell>
          <cell r="F126">
            <v>0</v>
          </cell>
          <cell r="H126">
            <v>0</v>
          </cell>
          <cell r="I126">
            <v>0</v>
          </cell>
          <cell r="J126">
            <v>0</v>
          </cell>
        </row>
        <row r="127">
          <cell r="A127">
            <v>319</v>
          </cell>
          <cell r="B127" t="str">
            <v>9. Các khoản phải trả, phải nộp khác</v>
          </cell>
          <cell r="C127">
            <v>1228989142</v>
          </cell>
          <cell r="D127">
            <v>1313443496</v>
          </cell>
          <cell r="E127">
            <v>1330933288</v>
          </cell>
          <cell r="F127">
            <v>1246478934</v>
          </cell>
          <cell r="G127">
            <v>767964455</v>
          </cell>
          <cell r="H127">
            <v>0</v>
          </cell>
          <cell r="I127">
            <v>0</v>
          </cell>
          <cell r="J127">
            <v>767964455</v>
          </cell>
        </row>
        <row r="128">
          <cell r="B128" t="str">
            <v> - Tài sản chờ xử lý</v>
          </cell>
          <cell r="D128">
            <v>0</v>
          </cell>
          <cell r="E128">
            <v>0</v>
          </cell>
          <cell r="F128">
            <v>0</v>
          </cell>
          <cell r="H128">
            <v>0</v>
          </cell>
          <cell r="I128">
            <v>0</v>
          </cell>
          <cell r="J128">
            <v>0</v>
          </cell>
        </row>
        <row r="129">
          <cell r="B129" t="str">
            <v> - Bảo hiểm xã hội</v>
          </cell>
          <cell r="C129">
            <v>500953294</v>
          </cell>
          <cell r="D129">
            <v>0</v>
          </cell>
          <cell r="E129">
            <v>2652368</v>
          </cell>
          <cell r="F129">
            <v>503605662</v>
          </cell>
          <cell r="G129">
            <v>-5999478</v>
          </cell>
          <cell r="H129">
            <v>0</v>
          </cell>
          <cell r="I129">
            <v>0</v>
          </cell>
          <cell r="J129">
            <v>-5999478</v>
          </cell>
        </row>
        <row r="130">
          <cell r="B130" t="str">
            <v> - Bảo hiểm y tế</v>
          </cell>
          <cell r="D130">
            <v>0</v>
          </cell>
          <cell r="E130">
            <v>0</v>
          </cell>
          <cell r="F130">
            <v>0</v>
          </cell>
          <cell r="G130">
            <v>0</v>
          </cell>
          <cell r="H130">
            <v>0</v>
          </cell>
          <cell r="I130">
            <v>0</v>
          </cell>
          <cell r="J130">
            <v>0</v>
          </cell>
        </row>
        <row r="131">
          <cell r="B131" t="str">
            <v> - Kinh phí công đoàn</v>
          </cell>
          <cell r="C131">
            <v>651235551</v>
          </cell>
          <cell r="D131">
            <v>0</v>
          </cell>
          <cell r="E131">
            <v>0</v>
          </cell>
          <cell r="F131">
            <v>651235551</v>
          </cell>
          <cell r="G131">
            <v>651564353</v>
          </cell>
          <cell r="J131">
            <v>651564353</v>
          </cell>
        </row>
        <row r="132">
          <cell r="B132" t="str">
            <v> - Quỹ quản lý cấp trên</v>
          </cell>
          <cell r="D132">
            <v>0</v>
          </cell>
          <cell r="E132">
            <v>0</v>
          </cell>
          <cell r="F132">
            <v>0</v>
          </cell>
          <cell r="G132">
            <v>0</v>
          </cell>
          <cell r="J132">
            <v>0</v>
          </cell>
        </row>
        <row r="133">
          <cell r="B133" t="str">
            <v> - Các khoản phải trả phải nộp khác</v>
          </cell>
          <cell r="C133">
            <v>76800297</v>
          </cell>
          <cell r="D133">
            <v>1313443496</v>
          </cell>
          <cell r="E133">
            <v>1328280920</v>
          </cell>
          <cell r="F133">
            <v>91637721</v>
          </cell>
          <cell r="G133">
            <v>122399580</v>
          </cell>
          <cell r="J133">
            <v>122399580</v>
          </cell>
        </row>
        <row r="134">
          <cell r="A134">
            <v>320</v>
          </cell>
          <cell r="B134" t="str">
            <v>10.Dự  phòng phải trả ngắn hạn</v>
          </cell>
          <cell r="C134">
            <v>0</v>
          </cell>
          <cell r="D134">
            <v>0</v>
          </cell>
          <cell r="E134">
            <v>0</v>
          </cell>
          <cell r="F134">
            <v>0</v>
          </cell>
          <cell r="H134">
            <v>0</v>
          </cell>
          <cell r="I134">
            <v>0</v>
          </cell>
          <cell r="J134">
            <v>0</v>
          </cell>
        </row>
        <row r="135">
          <cell r="A135">
            <v>323</v>
          </cell>
          <cell r="B135" t="str">
            <v>11. Quỹ khen thưởng, phúc lợi</v>
          </cell>
          <cell r="C135">
            <v>595378405</v>
          </cell>
          <cell r="D135">
            <v>0</v>
          </cell>
          <cell r="E135">
            <v>0</v>
          </cell>
          <cell r="F135">
            <v>595378405</v>
          </cell>
          <cell r="G135">
            <v>270757374</v>
          </cell>
          <cell r="H135">
            <v>0</v>
          </cell>
          <cell r="I135">
            <v>0</v>
          </cell>
          <cell r="J135">
            <v>270757374</v>
          </cell>
        </row>
        <row r="136">
          <cell r="B136" t="str">
            <v> - Quỹ khen thưởng</v>
          </cell>
          <cell r="C136">
            <v>666039422</v>
          </cell>
          <cell r="D136">
            <v>0</v>
          </cell>
          <cell r="E136">
            <v>0</v>
          </cell>
          <cell r="F136">
            <v>666039422</v>
          </cell>
          <cell r="G136">
            <v>270757374</v>
          </cell>
          <cell r="J136">
            <v>270757374</v>
          </cell>
        </row>
        <row r="137">
          <cell r="B137" t="str">
            <v> - Quỹ phúc lợi</v>
          </cell>
          <cell r="C137">
            <v>-70661017</v>
          </cell>
          <cell r="D137">
            <v>0</v>
          </cell>
          <cell r="E137">
            <v>0</v>
          </cell>
          <cell r="F137">
            <v>-70661017</v>
          </cell>
          <cell r="J137">
            <v>0</v>
          </cell>
        </row>
        <row r="139">
          <cell r="A139">
            <v>330</v>
          </cell>
          <cell r="B139" t="str">
            <v>II. Nợ dài hạn</v>
          </cell>
          <cell r="C139">
            <v>28028017355</v>
          </cell>
          <cell r="D139">
            <v>108977179</v>
          </cell>
          <cell r="E139">
            <v>0</v>
          </cell>
          <cell r="F139">
            <v>27919040176</v>
          </cell>
          <cell r="G139">
            <v>23746814242</v>
          </cell>
          <cell r="H139">
            <v>0</v>
          </cell>
          <cell r="I139">
            <v>0</v>
          </cell>
          <cell r="J139">
            <v>23746814242</v>
          </cell>
        </row>
        <row r="140">
          <cell r="A140">
            <v>331</v>
          </cell>
          <cell r="B140" t="str">
            <v>1. Phải trả dài hạn người bán</v>
          </cell>
          <cell r="C140">
            <v>6481487599</v>
          </cell>
          <cell r="D140">
            <v>108977179</v>
          </cell>
          <cell r="E140">
            <v>0</v>
          </cell>
          <cell r="F140">
            <v>6372510420</v>
          </cell>
          <cell r="G140">
            <v>5143841935</v>
          </cell>
          <cell r="H140">
            <v>0</v>
          </cell>
          <cell r="I140">
            <v>0</v>
          </cell>
          <cell r="J140">
            <v>5143841935</v>
          </cell>
        </row>
        <row r="141">
          <cell r="A141">
            <v>332</v>
          </cell>
          <cell r="B141" t="str">
            <v>2. Phải trả dài hạn nội bộ</v>
          </cell>
          <cell r="C141">
            <v>0</v>
          </cell>
          <cell r="D141">
            <v>0</v>
          </cell>
          <cell r="E141">
            <v>0</v>
          </cell>
          <cell r="F141">
            <v>0</v>
          </cell>
          <cell r="H141">
            <v>0</v>
          </cell>
          <cell r="I141">
            <v>0</v>
          </cell>
          <cell r="J141">
            <v>0</v>
          </cell>
        </row>
        <row r="142">
          <cell r="A142">
            <v>333</v>
          </cell>
          <cell r="B142" t="str">
            <v>3. Phải trả dài hạn khác</v>
          </cell>
          <cell r="C142">
            <v>468831653</v>
          </cell>
          <cell r="D142">
            <v>0</v>
          </cell>
          <cell r="E142">
            <v>0</v>
          </cell>
          <cell r="F142">
            <v>468831653</v>
          </cell>
          <cell r="G142">
            <v>1829275149</v>
          </cell>
          <cell r="H142">
            <v>0</v>
          </cell>
          <cell r="I142">
            <v>0</v>
          </cell>
          <cell r="J142">
            <v>1829275149</v>
          </cell>
        </row>
        <row r="143">
          <cell r="B143" t="str">
            <v> - Nhận ký cược, ký quĩ dài hạn</v>
          </cell>
          <cell r="D143">
            <v>0</v>
          </cell>
          <cell r="E143">
            <v>0</v>
          </cell>
          <cell r="F143">
            <v>0</v>
          </cell>
          <cell r="H143">
            <v>0</v>
          </cell>
          <cell r="I143">
            <v>0</v>
          </cell>
          <cell r="J143">
            <v>0</v>
          </cell>
        </row>
        <row r="144">
          <cell r="B144" t="str">
            <v> - Phải trả dài hạn khác</v>
          </cell>
          <cell r="C144">
            <v>468831653</v>
          </cell>
          <cell r="D144">
            <v>0</v>
          </cell>
          <cell r="E144">
            <v>0</v>
          </cell>
          <cell r="F144">
            <v>468831653</v>
          </cell>
          <cell r="G144">
            <v>1829275149</v>
          </cell>
          <cell r="H144">
            <v>0</v>
          </cell>
          <cell r="I144">
            <v>0</v>
          </cell>
          <cell r="J144">
            <v>1829275149</v>
          </cell>
        </row>
        <row r="145">
          <cell r="A145">
            <v>334</v>
          </cell>
          <cell r="B145" t="str">
            <v>4. Vay và nợ dài hạn</v>
          </cell>
          <cell r="C145">
            <v>20921035986</v>
          </cell>
          <cell r="D145">
            <v>0</v>
          </cell>
          <cell r="E145">
            <v>0</v>
          </cell>
          <cell r="F145">
            <v>20921035986</v>
          </cell>
          <cell r="G145">
            <v>16593180841</v>
          </cell>
          <cell r="H145">
            <v>0</v>
          </cell>
          <cell r="I145">
            <v>0</v>
          </cell>
          <cell r="J145">
            <v>16593180841</v>
          </cell>
        </row>
        <row r="146">
          <cell r="B146" t="str">
            <v> - Vay dài hạn</v>
          </cell>
          <cell r="C146">
            <v>20921035986</v>
          </cell>
          <cell r="D146">
            <v>0</v>
          </cell>
          <cell r="E146">
            <v>0</v>
          </cell>
          <cell r="F146">
            <v>20921035986</v>
          </cell>
          <cell r="G146">
            <v>16593180841</v>
          </cell>
          <cell r="H146">
            <v>0</v>
          </cell>
          <cell r="I146">
            <v>0</v>
          </cell>
          <cell r="J146">
            <v>16593180841</v>
          </cell>
        </row>
        <row r="147">
          <cell r="B147" t="str">
            <v> - Nợ dài hạn</v>
          </cell>
          <cell r="D147">
            <v>0</v>
          </cell>
          <cell r="E147">
            <v>0</v>
          </cell>
          <cell r="F147">
            <v>0</v>
          </cell>
          <cell r="H147">
            <v>0</v>
          </cell>
          <cell r="I147">
            <v>0</v>
          </cell>
          <cell r="J147">
            <v>0</v>
          </cell>
        </row>
        <row r="148">
          <cell r="A148">
            <v>335</v>
          </cell>
          <cell r="B148" t="str">
            <v>5. Thuế thu nhập hoãn lại phải trả</v>
          </cell>
          <cell r="C148">
            <v>0</v>
          </cell>
          <cell r="D148">
            <v>0</v>
          </cell>
          <cell r="E148">
            <v>0</v>
          </cell>
          <cell r="F148">
            <v>0</v>
          </cell>
          <cell r="H148">
            <v>0</v>
          </cell>
          <cell r="I148">
            <v>0</v>
          </cell>
          <cell r="J148">
            <v>0</v>
          </cell>
        </row>
        <row r="149">
          <cell r="A149">
            <v>336</v>
          </cell>
          <cell r="B149" t="str">
            <v>6. Dự phòng trợ cấp mất việc làm</v>
          </cell>
          <cell r="C149">
            <v>156662117</v>
          </cell>
          <cell r="D149">
            <v>0</v>
          </cell>
          <cell r="E149">
            <v>0</v>
          </cell>
          <cell r="F149">
            <v>156662117</v>
          </cell>
          <cell r="G149">
            <v>180516317</v>
          </cell>
          <cell r="H149">
            <v>0</v>
          </cell>
          <cell r="I149">
            <v>0</v>
          </cell>
          <cell r="J149">
            <v>180516317</v>
          </cell>
        </row>
        <row r="150">
          <cell r="A150">
            <v>337</v>
          </cell>
          <cell r="B150" t="str">
            <v>7. Dự phòng phải trả dài hạn</v>
          </cell>
          <cell r="D150">
            <v>0</v>
          </cell>
          <cell r="E150">
            <v>0</v>
          </cell>
          <cell r="F150">
            <v>0</v>
          </cell>
          <cell r="H150">
            <v>0</v>
          </cell>
          <cell r="I150">
            <v>0</v>
          </cell>
          <cell r="J150">
            <v>0</v>
          </cell>
        </row>
        <row r="151">
          <cell r="A151">
            <v>338</v>
          </cell>
          <cell r="B151" t="str">
            <v>8. Doanh thu chưa thực hiện</v>
          </cell>
          <cell r="D151">
            <v>0</v>
          </cell>
          <cell r="E151">
            <v>0</v>
          </cell>
          <cell r="F151">
            <v>0</v>
          </cell>
          <cell r="H151">
            <v>0</v>
          </cell>
          <cell r="I151">
            <v>0</v>
          </cell>
          <cell r="J151">
            <v>0</v>
          </cell>
        </row>
        <row r="152">
          <cell r="A152">
            <v>339</v>
          </cell>
          <cell r="B152" t="str">
            <v>9. Quỹ phát triển khoa học và công nghệ</v>
          </cell>
          <cell r="D152">
            <v>0</v>
          </cell>
          <cell r="E152">
            <v>0</v>
          </cell>
          <cell r="F152">
            <v>0</v>
          </cell>
          <cell r="H152">
            <v>0</v>
          </cell>
          <cell r="I152">
            <v>0</v>
          </cell>
          <cell r="J152">
            <v>0</v>
          </cell>
        </row>
        <row r="154">
          <cell r="A154">
            <v>400</v>
          </cell>
          <cell r="B154" t="str">
            <v>B. VỐN CHỦ SỞ HỮU</v>
          </cell>
          <cell r="C154">
            <v>28375616869</v>
          </cell>
          <cell r="D154">
            <v>1128940330.125</v>
          </cell>
          <cell r="E154">
            <v>1112032442</v>
          </cell>
          <cell r="F154">
            <v>28358708980.875</v>
          </cell>
          <cell r="G154">
            <v>22738369319</v>
          </cell>
          <cell r="H154">
            <v>0</v>
          </cell>
          <cell r="I154">
            <v>0</v>
          </cell>
          <cell r="J154">
            <v>22738369319</v>
          </cell>
        </row>
        <row r="156">
          <cell r="A156">
            <v>410</v>
          </cell>
          <cell r="B156" t="str">
            <v>I. Vốn chủ sở hữu</v>
          </cell>
          <cell r="C156">
            <v>28375616869</v>
          </cell>
          <cell r="D156">
            <v>1128940330.125</v>
          </cell>
          <cell r="E156">
            <v>1112032442</v>
          </cell>
          <cell r="F156">
            <v>28358708980.875</v>
          </cell>
          <cell r="G156">
            <v>22738369319</v>
          </cell>
          <cell r="H156">
            <v>0</v>
          </cell>
          <cell r="I156">
            <v>0</v>
          </cell>
          <cell r="J156">
            <v>22738369319</v>
          </cell>
        </row>
        <row r="157">
          <cell r="A157">
            <v>411</v>
          </cell>
          <cell r="B157" t="str">
            <v>1. Vốn đầu tư của chủ sở hữu</v>
          </cell>
          <cell r="C157">
            <v>10000000000</v>
          </cell>
          <cell r="D157">
            <v>0</v>
          </cell>
          <cell r="E157">
            <v>0</v>
          </cell>
          <cell r="F157">
            <v>10000000000</v>
          </cell>
          <cell r="G157">
            <v>10000000000</v>
          </cell>
          <cell r="H157">
            <v>0</v>
          </cell>
          <cell r="I157">
            <v>0</v>
          </cell>
          <cell r="J157">
            <v>10000000000</v>
          </cell>
        </row>
        <row r="158">
          <cell r="A158" t="str">
            <v>411A</v>
          </cell>
          <cell r="B158" t="str">
            <v> - Ngân sách</v>
          </cell>
          <cell r="C158">
            <v>4590000000</v>
          </cell>
          <cell r="D158">
            <v>0</v>
          </cell>
          <cell r="E158">
            <v>0</v>
          </cell>
          <cell r="F158">
            <v>4590000000</v>
          </cell>
          <cell r="G158">
            <v>4590000000</v>
          </cell>
          <cell r="H158">
            <v>0</v>
          </cell>
          <cell r="I158">
            <v>0</v>
          </cell>
          <cell r="J158">
            <v>4590000000</v>
          </cell>
        </row>
        <row r="159">
          <cell r="A159" t="str">
            <v>411B</v>
          </cell>
          <cell r="B159" t="str">
            <v> - Tự bổ sung</v>
          </cell>
          <cell r="C159">
            <v>5410000000</v>
          </cell>
          <cell r="D159">
            <v>0</v>
          </cell>
          <cell r="E159">
            <v>0</v>
          </cell>
          <cell r="F159">
            <v>5410000000</v>
          </cell>
          <cell r="G159">
            <v>5410000000</v>
          </cell>
          <cell r="H159">
            <v>0</v>
          </cell>
          <cell r="I159">
            <v>0</v>
          </cell>
          <cell r="J159">
            <v>5410000000</v>
          </cell>
        </row>
        <row r="160">
          <cell r="A160">
            <v>412</v>
          </cell>
          <cell r="B160" t="str">
            <v>2. Thặng dư vốn cổ phần</v>
          </cell>
          <cell r="C160">
            <v>50000000</v>
          </cell>
          <cell r="D160">
            <v>0</v>
          </cell>
          <cell r="E160">
            <v>0</v>
          </cell>
          <cell r="F160">
            <v>50000000</v>
          </cell>
          <cell r="G160">
            <v>50000000</v>
          </cell>
          <cell r="H160">
            <v>0</v>
          </cell>
          <cell r="I160">
            <v>0</v>
          </cell>
          <cell r="J160">
            <v>50000000</v>
          </cell>
        </row>
        <row r="161">
          <cell r="A161">
            <v>413</v>
          </cell>
          <cell r="B161" t="str">
            <v>3. Vốn khác của chủ sở hữu</v>
          </cell>
          <cell r="C161">
            <v>1000000000</v>
          </cell>
          <cell r="F161">
            <v>1000000000</v>
          </cell>
          <cell r="G161">
            <v>984708601</v>
          </cell>
          <cell r="J161">
            <v>984708601</v>
          </cell>
        </row>
        <row r="162">
          <cell r="A162">
            <v>414</v>
          </cell>
          <cell r="B162" t="str">
            <v>3. Cổ phiếu ngân quỹ</v>
          </cell>
          <cell r="D162">
            <v>0</v>
          </cell>
          <cell r="E162">
            <v>0</v>
          </cell>
          <cell r="F162">
            <v>0</v>
          </cell>
          <cell r="G162">
            <v>0</v>
          </cell>
          <cell r="H162">
            <v>0</v>
          </cell>
          <cell r="I162">
            <v>0</v>
          </cell>
          <cell r="J162">
            <v>0</v>
          </cell>
        </row>
        <row r="163">
          <cell r="A163">
            <v>415</v>
          </cell>
          <cell r="B163" t="str">
            <v>4. Chênh lệch đánh giá lại tài sản</v>
          </cell>
          <cell r="D163">
            <v>0</v>
          </cell>
          <cell r="E163">
            <v>0</v>
          </cell>
          <cell r="F163">
            <v>0</v>
          </cell>
          <cell r="G163">
            <v>0</v>
          </cell>
          <cell r="H163">
            <v>0</v>
          </cell>
          <cell r="I163">
            <v>0</v>
          </cell>
          <cell r="J163">
            <v>0</v>
          </cell>
        </row>
        <row r="164">
          <cell r="A164">
            <v>416</v>
          </cell>
          <cell r="B164" t="str">
            <v>5. Chênh lệch tỷ giá hối đoái</v>
          </cell>
          <cell r="D164">
            <v>-261646687</v>
          </cell>
          <cell r="E164">
            <v>-211776309</v>
          </cell>
          <cell r="F164">
            <v>49870378</v>
          </cell>
          <cell r="G164">
            <v>-261646687</v>
          </cell>
          <cell r="H164">
            <v>0</v>
          </cell>
          <cell r="I164">
            <v>0</v>
          </cell>
          <cell r="J164">
            <v>-261646687</v>
          </cell>
        </row>
        <row r="165">
          <cell r="A165">
            <v>417</v>
          </cell>
          <cell r="B165" t="str">
            <v>6. Quỹ đầu tư phát triển</v>
          </cell>
          <cell r="C165">
            <v>7788220394</v>
          </cell>
          <cell r="D165">
            <v>0</v>
          </cell>
          <cell r="E165">
            <v>0</v>
          </cell>
          <cell r="F165">
            <v>7788220394</v>
          </cell>
          <cell r="G165">
            <v>3533254678</v>
          </cell>
          <cell r="H165">
            <v>0</v>
          </cell>
          <cell r="I165">
            <v>0</v>
          </cell>
          <cell r="J165">
            <v>3533254678</v>
          </cell>
        </row>
        <row r="166">
          <cell r="A166">
            <v>418</v>
          </cell>
          <cell r="B166" t="str">
            <v>7. Quỹ dự phòng tài chính</v>
          </cell>
          <cell r="C166">
            <v>1310557093</v>
          </cell>
          <cell r="D166">
            <v>0</v>
          </cell>
          <cell r="E166">
            <v>0</v>
          </cell>
          <cell r="F166">
            <v>1310557093</v>
          </cell>
          <cell r="G166">
            <v>390683730</v>
          </cell>
          <cell r="H166">
            <v>0</v>
          </cell>
          <cell r="I166">
            <v>0</v>
          </cell>
          <cell r="J166">
            <v>390683730</v>
          </cell>
        </row>
        <row r="167">
          <cell r="A167">
            <v>419</v>
          </cell>
          <cell r="B167" t="str">
            <v>8. Quỹ khác thuộc vốn chủ sở hữu</v>
          </cell>
          <cell r="C167">
            <v>152504300</v>
          </cell>
          <cell r="D167">
            <v>0</v>
          </cell>
          <cell r="E167">
            <v>0</v>
          </cell>
          <cell r="F167">
            <v>152504300</v>
          </cell>
          <cell r="G167">
            <v>0</v>
          </cell>
          <cell r="H167">
            <v>0</v>
          </cell>
          <cell r="I167">
            <v>0</v>
          </cell>
          <cell r="J167">
            <v>0</v>
          </cell>
        </row>
        <row r="168">
          <cell r="A168">
            <v>420</v>
          </cell>
          <cell r="B168" t="str">
            <v>9. Lợi nhuận chưa phân phối</v>
          </cell>
          <cell r="C168">
            <v>8074335082</v>
          </cell>
          <cell r="D168">
            <v>1390587017.125</v>
          </cell>
          <cell r="E168">
            <v>1323808751</v>
          </cell>
          <cell r="F168">
            <v>8007556815.875</v>
          </cell>
          <cell r="G168">
            <v>8041368997</v>
          </cell>
          <cell r="H168">
            <v>0</v>
          </cell>
          <cell r="I168">
            <v>0</v>
          </cell>
          <cell r="J168">
            <v>8041368997</v>
          </cell>
        </row>
        <row r="169">
          <cell r="A169">
            <v>421</v>
          </cell>
          <cell r="B169" t="str">
            <v>10. Nguồn vốn đầu tư XDCB</v>
          </cell>
          <cell r="D169">
            <v>0</v>
          </cell>
          <cell r="E169">
            <v>0</v>
          </cell>
          <cell r="F169">
            <v>0</v>
          </cell>
          <cell r="H169">
            <v>0</v>
          </cell>
          <cell r="I169">
            <v>0</v>
          </cell>
          <cell r="J169">
            <v>0</v>
          </cell>
        </row>
        <row r="170">
          <cell r="A170">
            <v>422</v>
          </cell>
          <cell r="B170" t="str">
            <v>11 Quỹ hỗ trợ sắp xếp doanh nghiệp</v>
          </cell>
          <cell r="D170">
            <v>0</v>
          </cell>
          <cell r="E170">
            <v>0</v>
          </cell>
          <cell r="F170">
            <v>0</v>
          </cell>
          <cell r="H170">
            <v>0</v>
          </cell>
          <cell r="I170">
            <v>0</v>
          </cell>
          <cell r="J170">
            <v>0</v>
          </cell>
        </row>
        <row r="172">
          <cell r="A172">
            <v>430</v>
          </cell>
          <cell r="B172" t="str">
            <v>II. Nguồn kinh phí và các quỹ khác</v>
          </cell>
          <cell r="C172">
            <v>0</v>
          </cell>
          <cell r="D172">
            <v>0</v>
          </cell>
          <cell r="E172">
            <v>0</v>
          </cell>
          <cell r="F172">
            <v>0</v>
          </cell>
          <cell r="G172">
            <v>0</v>
          </cell>
          <cell r="H172">
            <v>0</v>
          </cell>
          <cell r="I172">
            <v>0</v>
          </cell>
          <cell r="J172">
            <v>0</v>
          </cell>
        </row>
        <row r="173">
          <cell r="A173">
            <v>431</v>
          </cell>
          <cell r="B173" t="str">
            <v>1. Quỹ khen thưởng, phúc lợi</v>
          </cell>
          <cell r="D173">
            <v>0</v>
          </cell>
          <cell r="E173">
            <v>0</v>
          </cell>
          <cell r="F173">
            <v>0</v>
          </cell>
          <cell r="H173">
            <v>0</v>
          </cell>
          <cell r="I173">
            <v>0</v>
          </cell>
          <cell r="J173">
            <v>0</v>
          </cell>
        </row>
        <row r="174">
          <cell r="A174">
            <v>432</v>
          </cell>
          <cell r="B174" t="str">
            <v>2. Nguồn kinh phí</v>
          </cell>
          <cell r="C174">
            <v>0</v>
          </cell>
          <cell r="D174">
            <v>0</v>
          </cell>
          <cell r="E174">
            <v>0</v>
          </cell>
          <cell r="F174">
            <v>0</v>
          </cell>
          <cell r="G174">
            <v>0</v>
          </cell>
          <cell r="H174">
            <v>0</v>
          </cell>
          <cell r="I174">
            <v>0</v>
          </cell>
          <cell r="J174">
            <v>0</v>
          </cell>
        </row>
        <row r="175">
          <cell r="A175" t="str">
            <v>432A</v>
          </cell>
          <cell r="B175" t="str">
            <v> - Nguồn kinh phí sự nghiệp</v>
          </cell>
          <cell r="C175">
            <v>0</v>
          </cell>
          <cell r="D175">
            <v>0</v>
          </cell>
          <cell r="E175">
            <v>0</v>
          </cell>
          <cell r="F175">
            <v>0</v>
          </cell>
          <cell r="H175">
            <v>0</v>
          </cell>
          <cell r="I175">
            <v>0</v>
          </cell>
          <cell r="J175">
            <v>0</v>
          </cell>
        </row>
        <row r="176">
          <cell r="A176" t="str">
            <v>432b</v>
          </cell>
          <cell r="B176" t="str">
            <v> - Chi sự nghiệp</v>
          </cell>
          <cell r="C176">
            <v>0</v>
          </cell>
          <cell r="D176">
            <v>0</v>
          </cell>
          <cell r="E176">
            <v>0</v>
          </cell>
          <cell r="F176">
            <v>0</v>
          </cell>
          <cell r="H176">
            <v>0</v>
          </cell>
          <cell r="I176">
            <v>0</v>
          </cell>
          <cell r="J176">
            <v>0</v>
          </cell>
        </row>
        <row r="177">
          <cell r="A177">
            <v>433</v>
          </cell>
          <cell r="B177" t="str">
            <v>3. Nguồn kinh phí đã hình thành TSCĐ</v>
          </cell>
          <cell r="C177">
            <v>0</v>
          </cell>
          <cell r="D177">
            <v>0</v>
          </cell>
          <cell r="E177">
            <v>0</v>
          </cell>
          <cell r="F177">
            <v>0</v>
          </cell>
          <cell r="H177">
            <v>0</v>
          </cell>
          <cell r="I177">
            <v>0</v>
          </cell>
          <cell r="J177">
            <v>0</v>
          </cell>
        </row>
        <row r="179">
          <cell r="A179">
            <v>440</v>
          </cell>
          <cell r="B179" t="str">
            <v>TỔNG CỘNG NGUỒN VỐN</v>
          </cell>
          <cell r="C179">
            <v>109288154228</v>
          </cell>
          <cell r="D179">
            <v>2774705413.125</v>
          </cell>
          <cell r="E179">
            <v>2573669702.125</v>
          </cell>
          <cell r="F179">
            <v>109087118517</v>
          </cell>
          <cell r="G179">
            <v>91844029920</v>
          </cell>
          <cell r="H179">
            <v>0</v>
          </cell>
          <cell r="I179">
            <v>0</v>
          </cell>
          <cell r="J179">
            <v>91844029920</v>
          </cell>
        </row>
        <row r="180">
          <cell r="F180">
            <v>91844029920</v>
          </cell>
          <cell r="G180">
            <v>-17243088597</v>
          </cell>
        </row>
        <row r="181">
          <cell r="A181" t="str">
            <v>Mã số</v>
          </cell>
          <cell r="B181" t="str">
            <v>CHỈ TIÊU NGOÀI BẢNG CĐKT</v>
          </cell>
          <cell r="C181" t="str">
            <v>Báo cáo</v>
          </cell>
          <cell r="D181" t="str">
            <v>Đ/c Nợ</v>
          </cell>
          <cell r="E181" t="str">
            <v>Đ/c Có</v>
          </cell>
          <cell r="F181" t="str">
            <v>Sau điều chỉnh</v>
          </cell>
          <cell r="G181" t="str">
            <v>Báo cáo</v>
          </cell>
          <cell r="H181" t="str">
            <v>Đ/c Nợ</v>
          </cell>
          <cell r="I181" t="str">
            <v>Đ/c Có</v>
          </cell>
          <cell r="J181" t="str">
            <v>Sau điều chỉnh</v>
          </cell>
        </row>
        <row r="183">
          <cell r="A183" t="str">
            <v>001</v>
          </cell>
          <cell r="B183" t="str">
            <v>1. Tài sản thuê ngoài</v>
          </cell>
          <cell r="D183">
            <v>0</v>
          </cell>
          <cell r="E183">
            <v>0</v>
          </cell>
          <cell r="F183">
            <v>0</v>
          </cell>
          <cell r="H183">
            <v>0</v>
          </cell>
          <cell r="I183">
            <v>0</v>
          </cell>
          <cell r="J183">
            <v>0</v>
          </cell>
        </row>
        <row r="184">
          <cell r="A184" t="str">
            <v>002</v>
          </cell>
          <cell r="B184" t="str">
            <v>2. Vật tư, hàng hóa nhận giữ hộ, nhận gia công</v>
          </cell>
          <cell r="D184">
            <v>0</v>
          </cell>
          <cell r="E184">
            <v>0</v>
          </cell>
          <cell r="F184">
            <v>0</v>
          </cell>
          <cell r="H184">
            <v>0</v>
          </cell>
          <cell r="I184">
            <v>0</v>
          </cell>
          <cell r="J184">
            <v>0</v>
          </cell>
        </row>
        <row r="185">
          <cell r="A185" t="str">
            <v>003</v>
          </cell>
          <cell r="B185" t="str">
            <v>3. Hàng hóa nhận bán hộ, nhận ký gửi</v>
          </cell>
          <cell r="D185">
            <v>0</v>
          </cell>
          <cell r="E185">
            <v>0</v>
          </cell>
          <cell r="F185">
            <v>0</v>
          </cell>
          <cell r="H185">
            <v>0</v>
          </cell>
          <cell r="I185">
            <v>0</v>
          </cell>
          <cell r="J185">
            <v>0</v>
          </cell>
        </row>
        <row r="186">
          <cell r="A186" t="str">
            <v>004</v>
          </cell>
          <cell r="B186" t="str">
            <v>4. Nợ khó đòi đã xử lý</v>
          </cell>
          <cell r="D186">
            <v>0</v>
          </cell>
          <cell r="E186">
            <v>0</v>
          </cell>
          <cell r="F186">
            <v>0</v>
          </cell>
          <cell r="H186">
            <v>0</v>
          </cell>
          <cell r="I186">
            <v>0</v>
          </cell>
          <cell r="J186">
            <v>0</v>
          </cell>
        </row>
        <row r="187">
          <cell r="A187" t="str">
            <v>007</v>
          </cell>
          <cell r="B187" t="str">
            <v>5. Ngoại tệ các loại</v>
          </cell>
          <cell r="F187">
            <v>0</v>
          </cell>
          <cell r="J187">
            <v>0</v>
          </cell>
        </row>
        <row r="188">
          <cell r="A188" t="str">
            <v>008</v>
          </cell>
          <cell r="B188" t="str">
            <v>6. Dự toán chi hoạt động</v>
          </cell>
          <cell r="F188">
            <v>0</v>
          </cell>
          <cell r="H188">
            <v>0</v>
          </cell>
          <cell r="I188">
            <v>0</v>
          </cell>
        </row>
        <row r="191">
          <cell r="A191" t="str">
            <v>BÁO CÁO KẾT QUẢ KINH DOANH</v>
          </cell>
          <cell r="J191">
            <v>49856687156</v>
          </cell>
        </row>
        <row r="193">
          <cell r="A193" t="str">
            <v>Mã số</v>
          </cell>
          <cell r="B193" t="str">
            <v>CHỈ TIÊU</v>
          </cell>
          <cell r="C193" t="str">
            <v>Báo cáo</v>
          </cell>
          <cell r="D193" t="str">
            <v>Đ/c Nợ</v>
          </cell>
          <cell r="E193" t="str">
            <v>Đ/c Có</v>
          </cell>
          <cell r="F193" t="str">
            <v>Sau điều chỉnh</v>
          </cell>
          <cell r="G193" t="str">
            <v>Báo cáo</v>
          </cell>
          <cell r="H193" t="str">
            <v>Đ/c Nợ</v>
          </cell>
          <cell r="I193" t="str">
            <v>Đ/c Có</v>
          </cell>
          <cell r="J193" t="str">
            <v>Sau điều chỉnh</v>
          </cell>
        </row>
        <row r="194">
          <cell r="A194">
            <v>1</v>
          </cell>
          <cell r="B194">
            <v>2</v>
          </cell>
          <cell r="C194">
            <v>3</v>
          </cell>
          <cell r="D194">
            <v>4</v>
          </cell>
          <cell r="E194">
            <v>5</v>
          </cell>
          <cell r="F194">
            <v>6</v>
          </cell>
          <cell r="G194">
            <v>7</v>
          </cell>
          <cell r="H194">
            <v>8</v>
          </cell>
          <cell r="I194">
            <v>9</v>
          </cell>
          <cell r="J194">
            <v>10</v>
          </cell>
        </row>
        <row r="196">
          <cell r="A196" t="str">
            <v>00</v>
          </cell>
          <cell r="B196" t="str">
            <v>1. Doanh bán hàng và cung cấp dịch vụ</v>
          </cell>
          <cell r="C196">
            <v>65172444090</v>
          </cell>
          <cell r="D196">
            <v>0</v>
          </cell>
          <cell r="E196">
            <v>7032982</v>
          </cell>
          <cell r="F196">
            <v>65179477072</v>
          </cell>
          <cell r="G196">
            <v>56171868832</v>
          </cell>
          <cell r="I196">
            <v>0</v>
          </cell>
          <cell r="J196">
            <v>56171868832</v>
          </cell>
        </row>
        <row r="197">
          <cell r="A197" t="str">
            <v>02</v>
          </cell>
          <cell r="B197" t="str">
            <v>2. Các khoản giảm trừ</v>
          </cell>
          <cell r="C197">
            <v>0</v>
          </cell>
          <cell r="D197">
            <v>0</v>
          </cell>
          <cell r="E197">
            <v>0</v>
          </cell>
          <cell r="F197">
            <v>0</v>
          </cell>
          <cell r="G197">
            <v>26469772</v>
          </cell>
          <cell r="H197">
            <v>0</v>
          </cell>
          <cell r="I197">
            <v>0</v>
          </cell>
          <cell r="J197">
            <v>26469772</v>
          </cell>
        </row>
        <row r="198">
          <cell r="A198" t="str">
            <v>02a</v>
          </cell>
          <cell r="B198" t="str">
            <v> - Chiết khấu bán hàng</v>
          </cell>
          <cell r="C198">
            <v>0</v>
          </cell>
          <cell r="D198">
            <v>0</v>
          </cell>
          <cell r="E198">
            <v>0</v>
          </cell>
          <cell r="F198">
            <v>0</v>
          </cell>
          <cell r="G198">
            <v>0</v>
          </cell>
          <cell r="H198">
            <v>0</v>
          </cell>
          <cell r="I198">
            <v>0</v>
          </cell>
          <cell r="J198">
            <v>0</v>
          </cell>
        </row>
        <row r="199">
          <cell r="A199" t="str">
            <v>02b</v>
          </cell>
          <cell r="B199" t="str">
            <v> - Giảm giá hàng bán</v>
          </cell>
          <cell r="F199">
            <v>0</v>
          </cell>
          <cell r="G199">
            <v>9927272</v>
          </cell>
          <cell r="H199">
            <v>0</v>
          </cell>
          <cell r="I199">
            <v>0</v>
          </cell>
          <cell r="J199">
            <v>9927272</v>
          </cell>
        </row>
        <row r="200">
          <cell r="A200" t="str">
            <v>02c</v>
          </cell>
          <cell r="B200" t="str">
            <v> - Hàng bán bị trả lại</v>
          </cell>
          <cell r="F200">
            <v>0</v>
          </cell>
          <cell r="G200">
            <v>16542500</v>
          </cell>
          <cell r="H200">
            <v>0</v>
          </cell>
          <cell r="I200">
            <v>0</v>
          </cell>
          <cell r="J200">
            <v>16542500</v>
          </cell>
        </row>
        <row r="201">
          <cell r="A201" t="str">
            <v>02d</v>
          </cell>
          <cell r="B201" t="str">
            <v> - Thuế tiêu thụ đặc biệt, thuế xuất nhập khẩu và thuế GTGT theo phương pháp trực tiếp phải nộp</v>
          </cell>
          <cell r="C201">
            <v>0</v>
          </cell>
          <cell r="F201">
            <v>0</v>
          </cell>
          <cell r="G201">
            <v>0</v>
          </cell>
          <cell r="J201">
            <v>0</v>
          </cell>
        </row>
        <row r="202">
          <cell r="A202">
            <v>10</v>
          </cell>
          <cell r="B202" t="str">
            <v>3. Doanh thu thuần bán hàng
    và cung cấp dịch vụ</v>
          </cell>
          <cell r="C202">
            <v>65172444090</v>
          </cell>
          <cell r="D202">
            <v>0</v>
          </cell>
          <cell r="E202">
            <v>7032982</v>
          </cell>
          <cell r="F202">
            <v>65179477072</v>
          </cell>
          <cell r="G202">
            <v>56145399060</v>
          </cell>
          <cell r="H202">
            <v>0</v>
          </cell>
          <cell r="I202">
            <v>0</v>
          </cell>
          <cell r="J202">
            <v>56145399060</v>
          </cell>
        </row>
        <row r="204">
          <cell r="A204">
            <v>11</v>
          </cell>
          <cell r="B204" t="str">
            <v>4. Giá vốn hàng bán</v>
          </cell>
          <cell r="C204">
            <v>49705708615</v>
          </cell>
          <cell r="D204">
            <v>150978541</v>
          </cell>
          <cell r="E204">
            <v>0</v>
          </cell>
          <cell r="F204">
            <v>49856687156</v>
          </cell>
          <cell r="G204">
            <v>39496618095</v>
          </cell>
          <cell r="H204">
            <v>0</v>
          </cell>
          <cell r="I204">
            <v>0</v>
          </cell>
          <cell r="J204">
            <v>39496618095</v>
          </cell>
        </row>
        <row r="205">
          <cell r="A205">
            <v>20</v>
          </cell>
          <cell r="B205" t="str">
            <v>5. Lợi nhuận gộp về bán hàng
    và cung cấp dịch vụ</v>
          </cell>
          <cell r="C205">
            <v>15466735475</v>
          </cell>
          <cell r="D205">
            <v>-150978541</v>
          </cell>
          <cell r="E205">
            <v>7032982</v>
          </cell>
          <cell r="F205">
            <v>15322789916</v>
          </cell>
          <cell r="G205">
            <v>16648780965</v>
          </cell>
          <cell r="H205">
            <v>0</v>
          </cell>
          <cell r="I205">
            <v>0</v>
          </cell>
          <cell r="J205">
            <v>16648780965</v>
          </cell>
        </row>
        <row r="207">
          <cell r="A207">
            <v>21</v>
          </cell>
          <cell r="B207" t="str">
            <v>6. Doanh thu hoạt động tài chính</v>
          </cell>
          <cell r="C207">
            <v>75997477</v>
          </cell>
          <cell r="D207">
            <v>0</v>
          </cell>
          <cell r="E207">
            <v>1605000</v>
          </cell>
          <cell r="F207">
            <v>77602477</v>
          </cell>
          <cell r="G207">
            <v>110859923</v>
          </cell>
          <cell r="H207">
            <v>0</v>
          </cell>
          <cell r="I207">
            <v>0</v>
          </cell>
          <cell r="J207">
            <v>110859923</v>
          </cell>
        </row>
        <row r="208">
          <cell r="A208">
            <v>22</v>
          </cell>
          <cell r="B208" t="str">
            <v>7. Chi phí tài chính</v>
          </cell>
          <cell r="C208">
            <v>1154929559</v>
          </cell>
          <cell r="D208">
            <v>1346570899</v>
          </cell>
          <cell r="E208">
            <v>0</v>
          </cell>
          <cell r="F208">
            <v>2501500458</v>
          </cell>
          <cell r="G208">
            <v>1375250195</v>
          </cell>
          <cell r="H208">
            <v>0</v>
          </cell>
          <cell r="I208">
            <v>0</v>
          </cell>
          <cell r="J208">
            <v>1375250195</v>
          </cell>
        </row>
        <row r="209">
          <cell r="A209">
            <v>23</v>
          </cell>
          <cell r="B209" t="str">
            <v> - Trong đó: Chi phí lãi vay</v>
          </cell>
          <cell r="C209">
            <v>1154929559</v>
          </cell>
          <cell r="D209">
            <v>1346570899</v>
          </cell>
          <cell r="E209">
            <v>0</v>
          </cell>
          <cell r="F209">
            <v>2501500458</v>
          </cell>
          <cell r="G209">
            <v>1374428049</v>
          </cell>
          <cell r="H209">
            <v>0</v>
          </cell>
          <cell r="I209">
            <v>0</v>
          </cell>
          <cell r="J209">
            <v>1374428049</v>
          </cell>
        </row>
        <row r="211">
          <cell r="A211">
            <v>24</v>
          </cell>
          <cell r="B211" t="str">
            <v>8. Chi phí bán hàng</v>
          </cell>
          <cell r="C211">
            <v>2376636470</v>
          </cell>
          <cell r="D211">
            <v>291649</v>
          </cell>
          <cell r="E211">
            <v>0</v>
          </cell>
          <cell r="F211">
            <v>2376928119</v>
          </cell>
          <cell r="G211">
            <v>2919655684</v>
          </cell>
          <cell r="H211">
            <v>0</v>
          </cell>
          <cell r="I211">
            <v>0</v>
          </cell>
          <cell r="J211">
            <v>2919655684</v>
          </cell>
        </row>
        <row r="212">
          <cell r="A212">
            <v>25</v>
          </cell>
          <cell r="B212" t="str">
            <v>9. Chi phí quản lý doanh nghiệp</v>
          </cell>
          <cell r="C212">
            <v>3175785032</v>
          </cell>
          <cell r="D212">
            <v>-100000000</v>
          </cell>
          <cell r="E212">
            <v>2000000</v>
          </cell>
          <cell r="F212">
            <v>3073785032</v>
          </cell>
          <cell r="G212">
            <v>3362974090</v>
          </cell>
          <cell r="H212">
            <v>0</v>
          </cell>
          <cell r="I212">
            <v>0</v>
          </cell>
          <cell r="J212">
            <v>3362974090</v>
          </cell>
        </row>
        <row r="214">
          <cell r="A214">
            <v>30</v>
          </cell>
          <cell r="B214" t="str">
            <v>10. Lợi nhuận thuần từ hoạt động kinh doanh </v>
          </cell>
          <cell r="C214">
            <v>8835381891</v>
          </cell>
          <cell r="D214">
            <v>-1397841089</v>
          </cell>
          <cell r="E214">
            <v>6637982</v>
          </cell>
          <cell r="F214">
            <v>7448178784</v>
          </cell>
          <cell r="G214">
            <v>9101760919</v>
          </cell>
          <cell r="H214">
            <v>0</v>
          </cell>
          <cell r="I214">
            <v>0</v>
          </cell>
          <cell r="J214">
            <v>9101760919</v>
          </cell>
        </row>
        <row r="216">
          <cell r="A216">
            <v>31</v>
          </cell>
          <cell r="B216" t="str">
            <v>11. Thu nhập khác</v>
          </cell>
          <cell r="C216">
            <v>2916800</v>
          </cell>
          <cell r="D216">
            <v>0</v>
          </cell>
          <cell r="E216">
            <v>1313170769</v>
          </cell>
          <cell r="F216">
            <v>1316087569</v>
          </cell>
          <cell r="G216">
            <v>55844868</v>
          </cell>
          <cell r="H216">
            <v>0</v>
          </cell>
          <cell r="I216">
            <v>0</v>
          </cell>
          <cell r="J216">
            <v>55844868</v>
          </cell>
        </row>
        <row r="217">
          <cell r="A217">
            <v>32</v>
          </cell>
          <cell r="B217" t="str">
            <v>12. Chi phí khác </v>
          </cell>
          <cell r="D217">
            <v>2000000</v>
          </cell>
          <cell r="E217">
            <v>0</v>
          </cell>
          <cell r="F217">
            <v>2000000</v>
          </cell>
          <cell r="H217">
            <v>0</v>
          </cell>
          <cell r="I217">
            <v>0</v>
          </cell>
          <cell r="J217">
            <v>0</v>
          </cell>
        </row>
        <row r="218">
          <cell r="A218">
            <v>40</v>
          </cell>
          <cell r="B218" t="str">
            <v>13. Lợi nhuận khác</v>
          </cell>
          <cell r="C218">
            <v>2916800</v>
          </cell>
          <cell r="D218">
            <v>-2000000</v>
          </cell>
          <cell r="E218">
            <v>1313170769</v>
          </cell>
          <cell r="F218">
            <v>1314087569</v>
          </cell>
          <cell r="H218">
            <v>0</v>
          </cell>
          <cell r="I218">
            <v>0</v>
          </cell>
          <cell r="J218">
            <v>55844868</v>
          </cell>
        </row>
        <row r="219">
          <cell r="A219">
            <v>50</v>
          </cell>
          <cell r="B219" t="str">
            <v>14. Tổng lợi nhuận kế toán trước thuế </v>
          </cell>
          <cell r="C219">
            <v>8838298691</v>
          </cell>
          <cell r="D219">
            <v>-1399841089</v>
          </cell>
          <cell r="E219">
            <v>1319808751</v>
          </cell>
          <cell r="F219">
            <v>8762266353</v>
          </cell>
          <cell r="G219">
            <v>9157605787</v>
          </cell>
          <cell r="H219">
            <v>0</v>
          </cell>
          <cell r="I219">
            <v>0</v>
          </cell>
          <cell r="J219">
            <v>9157605787</v>
          </cell>
        </row>
        <row r="220">
          <cell r="A220">
            <v>51</v>
          </cell>
          <cell r="B220" t="str">
            <v>15. Chi phí thuế thu nhập hiện hành</v>
          </cell>
          <cell r="C220">
            <v>1102037366</v>
          </cell>
          <cell r="D220">
            <v>-9254071.875</v>
          </cell>
          <cell r="E220">
            <v>0</v>
          </cell>
          <cell r="F220">
            <v>1092783294.125</v>
          </cell>
          <cell r="G220">
            <v>803040506</v>
          </cell>
          <cell r="H220">
            <v>0</v>
          </cell>
          <cell r="I220">
            <v>0</v>
          </cell>
          <cell r="J220">
            <v>803040506</v>
          </cell>
        </row>
        <row r="221">
          <cell r="A221">
            <v>52</v>
          </cell>
          <cell r="B221" t="str">
            <v>16. Chi phí thuế thu nhập hõan lại</v>
          </cell>
          <cell r="C221">
            <v>0</v>
          </cell>
          <cell r="F221">
            <v>0</v>
          </cell>
        </row>
        <row r="222">
          <cell r="A222">
            <v>60</v>
          </cell>
          <cell r="B222" t="str">
            <v>16. Lợi nhuận sau thuế TNDN</v>
          </cell>
          <cell r="C222">
            <v>7736261325</v>
          </cell>
          <cell r="D222">
            <v>-1390587017.125</v>
          </cell>
          <cell r="E222">
            <v>1319808751</v>
          </cell>
          <cell r="F222">
            <v>7669483058.875</v>
          </cell>
          <cell r="G222">
            <v>8354565281</v>
          </cell>
          <cell r="H222">
            <v>0</v>
          </cell>
          <cell r="I222">
            <v>0</v>
          </cell>
          <cell r="J222">
            <v>8354565281</v>
          </cell>
        </row>
        <row r="225">
          <cell r="A225" t="str">
            <v>KIỂM TRA SỐ LIỆU</v>
          </cell>
          <cell r="C225">
            <v>8074335082</v>
          </cell>
        </row>
        <row r="226">
          <cell r="C226">
            <v>338073757</v>
          </cell>
        </row>
        <row r="227">
          <cell r="C227">
            <v>-23330555826.125</v>
          </cell>
        </row>
        <row r="230">
          <cell r="B230" t="str">
            <v>Bảng Cân đối kế toán</v>
          </cell>
          <cell r="C230" t="str">
            <v>Năm nay</v>
          </cell>
          <cell r="G230" t="str">
            <v>Năm trước</v>
          </cell>
        </row>
        <row r="231">
          <cell r="C231" t="str">
            <v>Báo cáo</v>
          </cell>
          <cell r="D231" t="str">
            <v>Đ/c Nợ</v>
          </cell>
          <cell r="E231" t="str">
            <v>Đ/c Có</v>
          </cell>
          <cell r="F231" t="str">
            <v>Sau điều chỉnh</v>
          </cell>
          <cell r="G231" t="str">
            <v>Báo cáo</v>
          </cell>
          <cell r="H231" t="str">
            <v>Đ/c Nợ</v>
          </cell>
          <cell r="I231" t="str">
            <v>Đ/c Có</v>
          </cell>
          <cell r="J231" t="str">
            <v>Sau điều chỉnh</v>
          </cell>
        </row>
        <row r="232">
          <cell r="B232" t="str">
            <v>Tổng tài sản</v>
          </cell>
          <cell r="C232">
            <v>109288154228</v>
          </cell>
          <cell r="D232">
            <v>113915804</v>
          </cell>
          <cell r="E232">
            <v>314951515</v>
          </cell>
          <cell r="F232">
            <v>109087118517</v>
          </cell>
          <cell r="G232">
            <v>91844029920</v>
          </cell>
          <cell r="H232">
            <v>0</v>
          </cell>
          <cell r="I232">
            <v>0</v>
          </cell>
          <cell r="J232">
            <v>91844029920</v>
          </cell>
        </row>
        <row r="233">
          <cell r="B233" t="str">
            <v>Tổng nguồn vốn</v>
          </cell>
          <cell r="C233">
            <v>109288154228</v>
          </cell>
          <cell r="D233">
            <v>2774705413.125</v>
          </cell>
          <cell r="E233">
            <v>2573669702.125</v>
          </cell>
          <cell r="F233">
            <v>109087118517</v>
          </cell>
          <cell r="G233">
            <v>91844029920</v>
          </cell>
          <cell r="H233">
            <v>0</v>
          </cell>
          <cell r="I233">
            <v>0</v>
          </cell>
          <cell r="J233">
            <v>91844029920</v>
          </cell>
        </row>
        <row r="234">
          <cell r="B234" t="str">
            <v>Kết quả</v>
          </cell>
          <cell r="C234">
            <v>0</v>
          </cell>
          <cell r="D234">
            <v>2888621217.125</v>
          </cell>
          <cell r="E234">
            <v>2888621217.125</v>
          </cell>
          <cell r="F234">
            <v>0</v>
          </cell>
          <cell r="G234">
            <v>0</v>
          </cell>
          <cell r="H234">
            <v>0</v>
          </cell>
          <cell r="I234">
            <v>0</v>
          </cell>
          <cell r="J234">
            <v>0</v>
          </cell>
        </row>
        <row r="235">
          <cell r="C235" t="str">
            <v>Tốt</v>
          </cell>
          <cell r="D235" t="str">
            <v>Tốt</v>
          </cell>
          <cell r="F235" t="str">
            <v>Tốt</v>
          </cell>
          <cell r="G235" t="str">
            <v>Tốt</v>
          </cell>
          <cell r="H235" t="str">
            <v>Tốt</v>
          </cell>
          <cell r="J235" t="str">
            <v>Tốt</v>
          </cell>
        </row>
        <row r="236">
          <cell r="E236">
            <v>0</v>
          </cell>
        </row>
        <row r="237">
          <cell r="B237" t="str">
            <v>Lợi nhuận kế toán trước thuế</v>
          </cell>
          <cell r="C237" t="str">
            <v>Năm nay</v>
          </cell>
          <cell r="G237" t="str">
            <v>Năm trước</v>
          </cell>
        </row>
        <row r="238">
          <cell r="D238" t="str">
            <v>Đ/c Nợ</v>
          </cell>
          <cell r="E238" t="str">
            <v>Đ/c Có</v>
          </cell>
          <cell r="H238" t="str">
            <v>Đ/c Nợ</v>
          </cell>
          <cell r="I238" t="str">
            <v>Đ/c Có</v>
          </cell>
        </row>
        <row r="239">
          <cell r="B239" t="str">
            <v>Báo cáo Kết quả kinh doanh</v>
          </cell>
          <cell r="C239">
            <v>8838298691</v>
          </cell>
          <cell r="D239">
            <v>-1399841089</v>
          </cell>
          <cell r="E239">
            <v>1319808751</v>
          </cell>
          <cell r="F239">
            <v>8762266353</v>
          </cell>
          <cell r="G239">
            <v>9157605787</v>
          </cell>
          <cell r="H239">
            <v>0</v>
          </cell>
          <cell r="I239">
            <v>0</v>
          </cell>
          <cell r="J239">
            <v>9157605787</v>
          </cell>
        </row>
        <row r="240">
          <cell r="B240" t="str">
            <v>Bảng Cân đối kế toán</v>
          </cell>
          <cell r="D240">
            <v>1390587017.125</v>
          </cell>
          <cell r="E240">
            <v>1323808751</v>
          </cell>
          <cell r="H240">
            <v>0</v>
          </cell>
          <cell r="I240">
            <v>0</v>
          </cell>
        </row>
        <row r="241">
          <cell r="B241" t="str">
            <v> - Khoản mục Lợi nhuận chưa phân phối</v>
          </cell>
          <cell r="D241">
            <v>1390587017.125</v>
          </cell>
          <cell r="E241">
            <v>1323808751</v>
          </cell>
          <cell r="H241">
            <v>0</v>
          </cell>
          <cell r="I241">
            <v>0</v>
          </cell>
        </row>
        <row r="242">
          <cell r="B242" t="str">
            <v> - Đ/c TK 421 không ảnh hưởng đến KQKD</v>
          </cell>
          <cell r="D242">
            <v>0</v>
          </cell>
          <cell r="E242">
            <v>0</v>
          </cell>
        </row>
        <row r="243">
          <cell r="B243" t="str">
            <v>Kết quả</v>
          </cell>
          <cell r="C243">
            <v>0</v>
          </cell>
          <cell r="D243">
            <v>-9254071.875</v>
          </cell>
          <cell r="E243">
            <v>2643617502</v>
          </cell>
          <cell r="F243">
            <v>0</v>
          </cell>
          <cell r="G243">
            <v>0</v>
          </cell>
          <cell r="H243">
            <v>0</v>
          </cell>
          <cell r="I243">
            <v>0</v>
          </cell>
          <cell r="J243">
            <v>0</v>
          </cell>
        </row>
        <row r="245">
          <cell r="E245">
            <v>-66778266.125</v>
          </cell>
        </row>
        <row r="246">
          <cell r="E246">
            <v>-76032338</v>
          </cell>
        </row>
        <row r="247">
          <cell r="E247">
            <v>-9254071.875</v>
          </cell>
        </row>
        <row r="249">
          <cell r="D249">
            <v>66778266.125</v>
          </cell>
        </row>
        <row r="250">
          <cell r="D250">
            <v>-2719649840</v>
          </cell>
        </row>
        <row r="251">
          <cell r="D251">
            <v>-2652871573.875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MTSCĐ"/>
      <sheetName val="kekhai3331"/>
      <sheetName val="TK511"/>
      <sheetName val="TK133"/>
      <sheetName val="TK3383"/>
      <sheetName val="TK334"/>
      <sheetName val="00000000"/>
      <sheetName val="10000000"/>
    </sheetNames>
    <sheetDataSet>
      <sheetData sheetId="0">
        <row r="212">
          <cell r="G21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A239"/>
  <sheetViews>
    <sheetView workbookViewId="0" topLeftCell="A1">
      <selection activeCell="AG12" sqref="AG12:AM12"/>
    </sheetView>
  </sheetViews>
  <sheetFormatPr defaultColWidth="8.796875" defaultRowHeight="15" outlineLevelRow="1" outlineLevelCol="1"/>
  <cols>
    <col min="1" max="1" width="4.69921875" style="73" customWidth="1"/>
    <col min="2" max="2" width="2.59765625" style="72" customWidth="1" outlineLevel="1"/>
    <col min="3" max="3" width="1" style="72" customWidth="1" outlineLevel="1"/>
    <col min="4" max="9" width="2.19921875" style="73" customWidth="1" outlineLevel="1"/>
    <col min="10" max="10" width="2.09765625" style="73" customWidth="1" outlineLevel="1"/>
    <col min="11" max="14" width="2.19921875" style="73" customWidth="1" outlineLevel="1"/>
    <col min="15" max="15" width="1.4921875" style="73" customWidth="1" outlineLevel="1"/>
    <col min="16" max="16" width="2.19921875" style="73" customWidth="1" outlineLevel="1"/>
    <col min="17" max="17" width="5.69921875" style="73" customWidth="1" outlineLevel="1"/>
    <col min="18" max="18" width="0.6953125" style="73" customWidth="1" outlineLevel="1"/>
    <col min="19" max="19" width="5.59765625" style="73" customWidth="1" outlineLevel="1"/>
    <col min="20" max="20" width="0.40625" style="73" customWidth="1" outlineLevel="1"/>
    <col min="21" max="22" width="2.19921875" style="73" customWidth="1" outlineLevel="1"/>
    <col min="23" max="23" width="2.09765625" style="73" customWidth="1" outlineLevel="1"/>
    <col min="24" max="24" width="0.59375" style="73" customWidth="1" outlineLevel="1"/>
    <col min="25" max="25" width="2.3984375" style="74" customWidth="1" outlineLevel="1"/>
    <col min="26" max="26" width="1.8984375" style="74" customWidth="1" outlineLevel="1"/>
    <col min="27" max="30" width="2.3984375" style="74" customWidth="1" outlineLevel="1"/>
    <col min="31" max="31" width="2.69921875" style="73" customWidth="1" outlineLevel="1"/>
    <col min="32" max="32" width="1.203125" style="74" customWidth="1" outlineLevel="1"/>
    <col min="33" max="33" width="1.390625" style="73" customWidth="1" outlineLevel="1"/>
    <col min="34" max="34" width="2.3984375" style="73" customWidth="1" outlineLevel="1"/>
    <col min="35" max="35" width="2.19921875" style="73" customWidth="1" outlineLevel="1"/>
    <col min="36" max="37" width="2.3984375" style="73" customWidth="1" outlineLevel="1"/>
    <col min="38" max="38" width="4.5" style="73" customWidth="1" outlineLevel="1"/>
    <col min="39" max="39" width="1.390625" style="73" customWidth="1" outlineLevel="1"/>
    <col min="40" max="40" width="1" style="97" customWidth="1"/>
    <col min="41" max="41" width="2.59765625" style="72" hidden="1" customWidth="1" outlineLevel="1"/>
    <col min="42" max="42" width="1" style="72" hidden="1" customWidth="1" outlineLevel="1"/>
    <col min="43" max="60" width="2.19921875" style="73" hidden="1" customWidth="1" outlineLevel="1"/>
    <col min="61" max="66" width="2.19921875" style="74" hidden="1" customWidth="1" outlineLevel="1"/>
    <col min="67" max="67" width="2.19921875" style="73" hidden="1" customWidth="1" outlineLevel="1"/>
    <col min="68" max="68" width="2.19921875" style="74" hidden="1" customWidth="1" outlineLevel="1"/>
    <col min="69" max="75" width="2.19921875" style="73" hidden="1" customWidth="1" outlineLevel="1"/>
    <col min="76" max="76" width="1.4921875" style="73" customWidth="1" collapsed="1"/>
    <col min="77" max="78" width="12.3984375" style="98" customWidth="1"/>
    <col min="79" max="79" width="12.8984375" style="97" bestFit="1" customWidth="1"/>
    <col min="80" max="16384" width="2.19921875" style="97" customWidth="1"/>
  </cols>
  <sheetData>
    <row r="1" spans="1:78" s="5" customFormat="1" ht="15">
      <c r="A1" s="1"/>
      <c r="B1" s="2" t="str">
        <f>'[1]Danh muc'!$B$3</f>
        <v>Công ty Cổ phần Viglacera Đông Triều</v>
      </c>
      <c r="C1" s="2"/>
      <c r="D1" s="2"/>
      <c r="E1" s="2"/>
      <c r="F1" s="2"/>
      <c r="G1" s="2"/>
      <c r="H1" s="2"/>
      <c r="I1" s="2"/>
      <c r="J1" s="2"/>
      <c r="K1" s="2"/>
      <c r="L1" s="2"/>
      <c r="M1" s="2"/>
      <c r="N1" s="2"/>
      <c r="O1" s="2"/>
      <c r="P1" s="2"/>
      <c r="Q1" s="2"/>
      <c r="R1" s="2"/>
      <c r="S1" s="2"/>
      <c r="T1" s="2"/>
      <c r="U1" s="2"/>
      <c r="V1" s="2"/>
      <c r="W1" s="2"/>
      <c r="X1" s="2"/>
      <c r="Y1" s="1"/>
      <c r="Z1" s="1"/>
      <c r="AA1" s="1"/>
      <c r="AB1" s="1"/>
      <c r="AC1" s="1"/>
      <c r="AD1" s="1"/>
      <c r="AE1" s="1"/>
      <c r="AF1" s="1"/>
      <c r="AG1" s="1"/>
      <c r="AH1" s="3"/>
      <c r="AI1" s="1"/>
      <c r="AJ1" s="1"/>
      <c r="AK1" s="1"/>
      <c r="AL1" s="1"/>
      <c r="AM1" s="4" t="s">
        <v>981</v>
      </c>
      <c r="AO1" s="6" t="str">
        <f>'[1]Danh muc'!$D$3</f>
        <v>ABC JSC</v>
      </c>
      <c r="AP1" s="2"/>
      <c r="AQ1" s="2"/>
      <c r="AR1" s="2"/>
      <c r="AS1" s="2"/>
      <c r="AT1" s="2"/>
      <c r="AU1" s="2"/>
      <c r="AV1" s="2"/>
      <c r="AW1" s="2"/>
      <c r="AX1" s="2"/>
      <c r="AY1" s="2"/>
      <c r="AZ1" s="2"/>
      <c r="BA1" s="2"/>
      <c r="BB1" s="2"/>
      <c r="BC1" s="2"/>
      <c r="BD1" s="2"/>
      <c r="BE1" s="2"/>
      <c r="BF1" s="2"/>
      <c r="BG1" s="2"/>
      <c r="BH1" s="2"/>
      <c r="BI1" s="1"/>
      <c r="BJ1" s="1"/>
      <c r="BK1" s="1"/>
      <c r="BL1" s="1"/>
      <c r="BM1" s="1"/>
      <c r="BN1" s="1"/>
      <c r="BO1" s="1"/>
      <c r="BP1" s="1"/>
      <c r="BQ1" s="1"/>
      <c r="BR1" s="3"/>
      <c r="BS1" s="1"/>
      <c r="BT1" s="1"/>
      <c r="BU1" s="1"/>
      <c r="BV1" s="1"/>
      <c r="BW1" s="4" t="s">
        <v>982</v>
      </c>
      <c r="BX1" s="4"/>
      <c r="BY1" s="7"/>
      <c r="BZ1" s="8"/>
    </row>
    <row r="2" spans="1:78" s="5" customFormat="1" ht="15">
      <c r="A2" s="1"/>
      <c r="B2" s="1" t="str">
        <f>'[1]Danh muc'!$B$4</f>
        <v>Xuân Sơn - Đông Triều - Quảng Ninh</v>
      </c>
      <c r="C2" s="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3"/>
      <c r="AI2" s="1"/>
      <c r="AJ2" s="1"/>
      <c r="AK2" s="1"/>
      <c r="AL2" s="1"/>
      <c r="AM2" s="311"/>
      <c r="AO2" s="10" t="str">
        <f>'[1]Danh muc'!$D$4</f>
        <v>XYZ street, Hanoi</v>
      </c>
      <c r="AP2" s="2"/>
      <c r="AQ2" s="1"/>
      <c r="AR2" s="1"/>
      <c r="AS2" s="1"/>
      <c r="AT2" s="1"/>
      <c r="AU2" s="1"/>
      <c r="AV2" s="1"/>
      <c r="AW2" s="1"/>
      <c r="AX2" s="1"/>
      <c r="AY2" s="1"/>
      <c r="AZ2" s="1"/>
      <c r="BA2" s="1"/>
      <c r="BB2" s="1"/>
      <c r="BC2" s="1"/>
      <c r="BD2" s="1"/>
      <c r="BE2" s="1"/>
      <c r="BF2" s="1"/>
      <c r="BG2" s="1"/>
      <c r="BH2" s="1"/>
      <c r="BI2" s="1"/>
      <c r="BJ2" s="1"/>
      <c r="BK2" s="1"/>
      <c r="BL2" s="1"/>
      <c r="BM2" s="1"/>
      <c r="BN2" s="1"/>
      <c r="BO2" s="1"/>
      <c r="BP2" s="1"/>
      <c r="BQ2" s="1"/>
      <c r="BR2" s="3"/>
      <c r="BS2" s="1"/>
      <c r="BT2" s="1"/>
      <c r="BU2" s="1"/>
      <c r="BV2" s="1"/>
      <c r="BW2" s="9" t="str">
        <f>'[1]Danh muc'!$D$5</f>
        <v>for the fiscal year ended 31 December 2005</v>
      </c>
      <c r="BX2" s="9"/>
      <c r="BY2" s="7"/>
      <c r="BZ2" s="7"/>
    </row>
    <row r="3" spans="1:78" s="5" customFormat="1" ht="6" customHeight="1">
      <c r="A3" s="1"/>
      <c r="B3" s="1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3"/>
      <c r="AI3" s="12"/>
      <c r="AJ3" s="12"/>
      <c r="AK3" s="12"/>
      <c r="AL3" s="12"/>
      <c r="AM3" s="12"/>
      <c r="AO3" s="11"/>
      <c r="AP3" s="11"/>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3"/>
      <c r="BS3" s="12"/>
      <c r="BT3" s="12"/>
      <c r="BU3" s="12"/>
      <c r="BV3" s="12"/>
      <c r="BW3" s="12"/>
      <c r="BX3" s="1"/>
      <c r="BY3" s="14"/>
      <c r="BZ3" s="14"/>
    </row>
    <row r="4" spans="1:78" s="5" customFormat="1" ht="9.75" customHeight="1">
      <c r="A4" s="1"/>
      <c r="B4" s="2"/>
      <c r="C4" s="2"/>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O4" s="2"/>
      <c r="AP4" s="2"/>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4"/>
      <c r="BZ4" s="14"/>
    </row>
    <row r="5" spans="1:78" s="5" customFormat="1" ht="18.75">
      <c r="A5" s="1"/>
      <c r="B5" s="373" t="s">
        <v>983</v>
      </c>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O5" s="15" t="s">
        <v>984</v>
      </c>
      <c r="AP5" s="16"/>
      <c r="AQ5" s="16"/>
      <c r="AR5" s="17"/>
      <c r="AS5" s="17"/>
      <c r="AT5" s="17"/>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4"/>
      <c r="BZ5" s="14"/>
    </row>
    <row r="6" spans="1:78" s="5" customFormat="1" ht="18.75">
      <c r="A6" s="1"/>
      <c r="B6" s="374" t="s">
        <v>137</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O6" s="15"/>
      <c r="AP6" s="16"/>
      <c r="AQ6" s="16"/>
      <c r="AR6" s="17"/>
      <c r="AS6" s="17"/>
      <c r="AT6" s="17"/>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4"/>
      <c r="BZ6" s="14"/>
    </row>
    <row r="7" spans="1:78" s="5" customFormat="1" ht="15">
      <c r="A7" s="1"/>
      <c r="B7" s="1"/>
      <c r="C7" s="1"/>
      <c r="D7" s="1"/>
      <c r="E7" s="3"/>
      <c r="F7" s="3"/>
      <c r="G7" s="3"/>
      <c r="H7" s="1"/>
      <c r="I7" s="1"/>
      <c r="J7" s="1"/>
      <c r="K7" s="1"/>
      <c r="L7" s="1"/>
      <c r="M7" s="1"/>
      <c r="N7" s="1"/>
      <c r="O7" s="1"/>
      <c r="P7" s="1"/>
      <c r="Q7" s="1"/>
      <c r="R7" s="1"/>
      <c r="S7" s="1"/>
      <c r="T7" s="1"/>
      <c r="U7" s="1"/>
      <c r="V7" s="1"/>
      <c r="W7" s="1"/>
      <c r="X7" s="1"/>
      <c r="Y7" s="1"/>
      <c r="Z7" s="1"/>
      <c r="AA7" s="1"/>
      <c r="AB7" s="1"/>
      <c r="AC7" s="1"/>
      <c r="AD7" s="1"/>
      <c r="AF7" s="1"/>
      <c r="AG7" s="1"/>
      <c r="AH7" s="1"/>
      <c r="AI7" s="1"/>
      <c r="AJ7" s="1"/>
      <c r="AK7" s="1"/>
      <c r="AL7" s="1"/>
      <c r="AO7" s="1"/>
      <c r="AP7" s="1"/>
      <c r="AQ7" s="1"/>
      <c r="AR7" s="3"/>
      <c r="AS7" s="3"/>
      <c r="AT7" s="3"/>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4"/>
      <c r="BZ7" s="14"/>
    </row>
    <row r="8" spans="2:78" s="5" customFormat="1" ht="32.25" customHeight="1">
      <c r="B8" s="20" t="s">
        <v>986</v>
      </c>
      <c r="C8" s="12"/>
      <c r="D8" s="11"/>
      <c r="E8" s="12"/>
      <c r="F8" s="21"/>
      <c r="G8" s="12"/>
      <c r="H8" s="12"/>
      <c r="I8" s="12"/>
      <c r="J8" s="12"/>
      <c r="K8" s="12"/>
      <c r="L8" s="12"/>
      <c r="M8" s="12"/>
      <c r="N8" s="12"/>
      <c r="O8" s="12"/>
      <c r="P8" s="12"/>
      <c r="Q8" s="12"/>
      <c r="R8" s="1"/>
      <c r="S8" s="22" t="s">
        <v>987</v>
      </c>
      <c r="T8" s="1"/>
      <c r="U8" s="366" t="s">
        <v>988</v>
      </c>
      <c r="V8" s="377"/>
      <c r="W8" s="377"/>
      <c r="X8" s="1"/>
      <c r="Y8" s="387" t="s">
        <v>471</v>
      </c>
      <c r="Z8" s="387"/>
      <c r="AA8" s="387"/>
      <c r="AB8" s="387"/>
      <c r="AC8" s="387"/>
      <c r="AD8" s="387"/>
      <c r="AE8" s="387"/>
      <c r="AF8" s="24"/>
      <c r="AG8" s="378" t="s">
        <v>990</v>
      </c>
      <c r="AH8" s="388"/>
      <c r="AI8" s="388"/>
      <c r="AJ8" s="388"/>
      <c r="AK8" s="388"/>
      <c r="AL8" s="388"/>
      <c r="AM8" s="388"/>
      <c r="AO8" s="6" t="s">
        <v>991</v>
      </c>
      <c r="AP8" s="1"/>
      <c r="AQ8" s="2"/>
      <c r="AR8" s="1"/>
      <c r="AS8" s="25"/>
      <c r="AT8" s="1"/>
      <c r="AU8" s="1"/>
      <c r="AV8" s="1"/>
      <c r="AW8" s="1"/>
      <c r="AX8" s="1"/>
      <c r="AY8" s="1"/>
      <c r="AZ8" s="1"/>
      <c r="BA8" s="1"/>
      <c r="BB8" s="1"/>
      <c r="BC8" s="1"/>
      <c r="BD8" s="1"/>
      <c r="BE8" s="371" t="s">
        <v>992</v>
      </c>
      <c r="BF8" s="358"/>
      <c r="BG8" s="358"/>
      <c r="BH8" s="1"/>
      <c r="BI8" s="408" t="s">
        <v>993</v>
      </c>
      <c r="BJ8" s="408"/>
      <c r="BK8" s="408"/>
      <c r="BL8" s="408"/>
      <c r="BM8" s="408"/>
      <c r="BN8" s="408"/>
      <c r="BO8" s="408"/>
      <c r="BP8" s="1"/>
      <c r="BQ8" s="408" t="s">
        <v>994</v>
      </c>
      <c r="BR8" s="408"/>
      <c r="BS8" s="408"/>
      <c r="BT8" s="408"/>
      <c r="BU8" s="408"/>
      <c r="BV8" s="408"/>
      <c r="BW8" s="408"/>
      <c r="BX8" s="27"/>
      <c r="BY8" s="14"/>
      <c r="BZ8" s="14"/>
    </row>
    <row r="9" spans="2:78" s="5" customFormat="1" ht="15">
      <c r="B9" s="1"/>
      <c r="C9" s="28"/>
      <c r="D9" s="28"/>
      <c r="E9" s="1"/>
      <c r="F9" s="3"/>
      <c r="G9" s="1"/>
      <c r="H9" s="1"/>
      <c r="I9" s="1"/>
      <c r="J9" s="1"/>
      <c r="K9" s="1"/>
      <c r="L9" s="1"/>
      <c r="M9" s="1"/>
      <c r="N9" s="1"/>
      <c r="O9" s="1"/>
      <c r="P9" s="1"/>
      <c r="Q9" s="1"/>
      <c r="R9" s="1"/>
      <c r="S9" s="1"/>
      <c r="T9" s="1"/>
      <c r="U9" s="359"/>
      <c r="V9" s="359"/>
      <c r="W9" s="359"/>
      <c r="X9" s="1"/>
      <c r="Y9" s="375"/>
      <c r="Z9" s="375"/>
      <c r="AA9" s="375"/>
      <c r="AB9" s="375"/>
      <c r="AC9" s="375"/>
      <c r="AD9" s="375"/>
      <c r="AE9" s="375"/>
      <c r="AF9" s="1"/>
      <c r="AG9" s="375"/>
      <c r="AH9" s="375"/>
      <c r="AI9" s="375"/>
      <c r="AJ9" s="375"/>
      <c r="AK9" s="375"/>
      <c r="AL9" s="375"/>
      <c r="AM9" s="375"/>
      <c r="AO9" s="1"/>
      <c r="AP9" s="28"/>
      <c r="AQ9" s="28"/>
      <c r="AR9" s="1"/>
      <c r="AS9" s="3"/>
      <c r="AT9" s="1"/>
      <c r="AU9" s="1"/>
      <c r="AV9" s="1"/>
      <c r="AW9" s="1"/>
      <c r="AX9" s="1"/>
      <c r="AY9" s="1"/>
      <c r="AZ9" s="1"/>
      <c r="BA9" s="1"/>
      <c r="BB9" s="1"/>
      <c r="BC9" s="1"/>
      <c r="BD9" s="1"/>
      <c r="BE9" s="359"/>
      <c r="BF9" s="359"/>
      <c r="BG9" s="359"/>
      <c r="BH9" s="1"/>
      <c r="BI9" s="375"/>
      <c r="BJ9" s="375"/>
      <c r="BK9" s="375"/>
      <c r="BL9" s="375"/>
      <c r="BM9" s="375"/>
      <c r="BN9" s="375"/>
      <c r="BO9" s="375"/>
      <c r="BP9" s="1"/>
      <c r="BQ9" s="375"/>
      <c r="BR9" s="375"/>
      <c r="BS9" s="375"/>
      <c r="BT9" s="375"/>
      <c r="BU9" s="375"/>
      <c r="BV9" s="375"/>
      <c r="BW9" s="375"/>
      <c r="BX9" s="3"/>
      <c r="BY9" s="14"/>
      <c r="BZ9" s="14"/>
    </row>
    <row r="10" spans="2:78" s="5" customFormat="1" ht="16.5" customHeight="1">
      <c r="B10" s="6" t="s">
        <v>995</v>
      </c>
      <c r="C10" s="28"/>
      <c r="D10" s="28"/>
      <c r="E10" s="1"/>
      <c r="F10" s="3"/>
      <c r="G10" s="1"/>
      <c r="H10" s="1"/>
      <c r="I10" s="1"/>
      <c r="J10" s="1"/>
      <c r="K10" s="1"/>
      <c r="L10" s="1"/>
      <c r="M10" s="1"/>
      <c r="N10" s="1"/>
      <c r="O10" s="1"/>
      <c r="P10" s="1"/>
      <c r="Q10" s="1"/>
      <c r="R10" s="1"/>
      <c r="S10" s="18">
        <v>100</v>
      </c>
      <c r="T10" s="1"/>
      <c r="U10" s="382"/>
      <c r="V10" s="382"/>
      <c r="W10" s="382"/>
      <c r="X10" s="1"/>
      <c r="Y10" s="394">
        <f>+Y12+Y16+Y21+Y29+Y33</f>
        <v>52870255532</v>
      </c>
      <c r="Z10" s="394"/>
      <c r="AA10" s="394"/>
      <c r="AB10" s="394"/>
      <c r="AC10" s="394"/>
      <c r="AD10" s="394"/>
      <c r="AE10" s="394"/>
      <c r="AF10" s="1"/>
      <c r="AG10" s="394">
        <f>IF(ISBLANK($S10)=FALSE,VLOOKUP($S10,'[1]lien ket'!$A:$J,'[1]lien ket'!$J$8,0),0)</f>
        <v>43536870362</v>
      </c>
      <c r="AH10" s="394"/>
      <c r="AI10" s="394"/>
      <c r="AJ10" s="394"/>
      <c r="AK10" s="394"/>
      <c r="AL10" s="394"/>
      <c r="AM10" s="394"/>
      <c r="AO10" s="6" t="s">
        <v>996</v>
      </c>
      <c r="AP10" s="28"/>
      <c r="AQ10" s="28"/>
      <c r="AR10" s="1"/>
      <c r="AS10" s="3"/>
      <c r="AT10" s="1"/>
      <c r="AU10" s="1"/>
      <c r="AV10" s="1"/>
      <c r="AW10" s="1"/>
      <c r="AX10" s="1"/>
      <c r="AY10" s="1"/>
      <c r="AZ10" s="1"/>
      <c r="BA10" s="1"/>
      <c r="BB10" s="1"/>
      <c r="BC10" s="1"/>
      <c r="BD10" s="1"/>
      <c r="BE10" s="382"/>
      <c r="BF10" s="382"/>
      <c r="BG10" s="382"/>
      <c r="BH10" s="1"/>
      <c r="BI10" s="405"/>
      <c r="BJ10" s="405"/>
      <c r="BK10" s="405"/>
      <c r="BL10" s="405"/>
      <c r="BM10" s="405"/>
      <c r="BN10" s="405"/>
      <c r="BO10" s="405"/>
      <c r="BP10" s="1"/>
      <c r="BQ10" s="405"/>
      <c r="BR10" s="405"/>
      <c r="BS10" s="405"/>
      <c r="BT10" s="405"/>
      <c r="BU10" s="405"/>
      <c r="BV10" s="405"/>
      <c r="BW10" s="405"/>
      <c r="BX10" s="3"/>
      <c r="BY10" s="14"/>
      <c r="BZ10" s="14"/>
    </row>
    <row r="11" spans="2:78" s="5" customFormat="1" ht="12.75" customHeight="1">
      <c r="B11" s="30"/>
      <c r="C11" s="28"/>
      <c r="D11" s="28"/>
      <c r="E11" s="1"/>
      <c r="F11" s="3"/>
      <c r="G11" s="1"/>
      <c r="H11" s="1"/>
      <c r="I11" s="1"/>
      <c r="J11" s="1"/>
      <c r="K11" s="1"/>
      <c r="L11" s="1"/>
      <c r="M11" s="1"/>
      <c r="N11" s="1"/>
      <c r="O11" s="1"/>
      <c r="P11" s="1"/>
      <c r="Q11" s="1"/>
      <c r="R11" s="1"/>
      <c r="S11" s="29"/>
      <c r="T11" s="1"/>
      <c r="U11" s="382"/>
      <c r="V11" s="382"/>
      <c r="W11" s="382"/>
      <c r="X11" s="1"/>
      <c r="Y11" s="405"/>
      <c r="Z11" s="405"/>
      <c r="AA11" s="405"/>
      <c r="AB11" s="405"/>
      <c r="AC11" s="405"/>
      <c r="AD11" s="405"/>
      <c r="AE11" s="405"/>
      <c r="AF11" s="1"/>
      <c r="AG11" s="405"/>
      <c r="AH11" s="405"/>
      <c r="AI11" s="405"/>
      <c r="AJ11" s="405"/>
      <c r="AK11" s="405"/>
      <c r="AL11" s="405"/>
      <c r="AM11" s="405"/>
      <c r="AO11" s="30"/>
      <c r="AP11" s="28"/>
      <c r="AQ11" s="28"/>
      <c r="AR11" s="1"/>
      <c r="AS11" s="3"/>
      <c r="AT11" s="1"/>
      <c r="AU11" s="1"/>
      <c r="AV11" s="1"/>
      <c r="AW11" s="1"/>
      <c r="AX11" s="1"/>
      <c r="AY11" s="1"/>
      <c r="AZ11" s="1"/>
      <c r="BA11" s="1"/>
      <c r="BB11" s="1"/>
      <c r="BC11" s="1"/>
      <c r="BD11" s="1"/>
      <c r="BE11" s="382"/>
      <c r="BF11" s="382"/>
      <c r="BG11" s="382"/>
      <c r="BH11" s="1"/>
      <c r="BI11" s="405"/>
      <c r="BJ11" s="405"/>
      <c r="BK11" s="405"/>
      <c r="BL11" s="405"/>
      <c r="BM11" s="405"/>
      <c r="BN11" s="405"/>
      <c r="BO11" s="405"/>
      <c r="BP11" s="1"/>
      <c r="BQ11" s="405"/>
      <c r="BR11" s="405"/>
      <c r="BS11" s="405"/>
      <c r="BT11" s="405"/>
      <c r="BU11" s="405"/>
      <c r="BV11" s="405"/>
      <c r="BW11" s="405"/>
      <c r="BX11" s="3"/>
      <c r="BY11" s="14"/>
      <c r="BZ11" s="14"/>
    </row>
    <row r="12" spans="2:78" s="5" customFormat="1" ht="18" customHeight="1">
      <c r="B12" s="31" t="s">
        <v>997</v>
      </c>
      <c r="C12" s="28"/>
      <c r="D12" s="28"/>
      <c r="E12" s="1"/>
      <c r="F12" s="3"/>
      <c r="G12" s="1"/>
      <c r="H12" s="1"/>
      <c r="I12" s="1"/>
      <c r="J12" s="1"/>
      <c r="K12" s="1"/>
      <c r="L12" s="1"/>
      <c r="M12" s="1"/>
      <c r="N12" s="1"/>
      <c r="O12" s="1"/>
      <c r="P12" s="1"/>
      <c r="Q12" s="1"/>
      <c r="R12" s="1"/>
      <c r="S12" s="18">
        <v>110</v>
      </c>
      <c r="T12" s="1"/>
      <c r="U12" s="393" t="s">
        <v>998</v>
      </c>
      <c r="V12" s="393"/>
      <c r="W12" s="393"/>
      <c r="X12" s="1"/>
      <c r="Y12" s="394">
        <f>+Y13</f>
        <v>2305309753</v>
      </c>
      <c r="Z12" s="394"/>
      <c r="AA12" s="394"/>
      <c r="AB12" s="394"/>
      <c r="AC12" s="394"/>
      <c r="AD12" s="394"/>
      <c r="AE12" s="394"/>
      <c r="AF12" s="1"/>
      <c r="AG12" s="394">
        <f>IF(ISBLANK($S12)=FALSE,VLOOKUP($S12,'[1]lien ket'!$A:$J,'[1]lien ket'!$J$8,0),0)</f>
        <v>4701999792</v>
      </c>
      <c r="AH12" s="394"/>
      <c r="AI12" s="394"/>
      <c r="AJ12" s="394"/>
      <c r="AK12" s="394"/>
      <c r="AL12" s="394"/>
      <c r="AM12" s="394"/>
      <c r="AO12" s="31" t="s">
        <v>999</v>
      </c>
      <c r="AP12" s="28"/>
      <c r="AQ12" s="28"/>
      <c r="AR12" s="1"/>
      <c r="AS12" s="3"/>
      <c r="AT12" s="1"/>
      <c r="AU12" s="1"/>
      <c r="AV12" s="1"/>
      <c r="AW12" s="1"/>
      <c r="AX12" s="1"/>
      <c r="AY12" s="1"/>
      <c r="AZ12" s="1"/>
      <c r="BA12" s="1"/>
      <c r="BB12" s="1"/>
      <c r="BC12" s="1"/>
      <c r="BD12" s="1"/>
      <c r="BE12" s="382"/>
      <c r="BF12" s="382"/>
      <c r="BG12" s="382"/>
      <c r="BH12" s="1"/>
      <c r="BI12" s="405"/>
      <c r="BJ12" s="405"/>
      <c r="BK12" s="405"/>
      <c r="BL12" s="405"/>
      <c r="BM12" s="405"/>
      <c r="BN12" s="405"/>
      <c r="BO12" s="405"/>
      <c r="BP12" s="1"/>
      <c r="BQ12" s="405"/>
      <c r="BR12" s="405"/>
      <c r="BS12" s="405"/>
      <c r="BT12" s="405"/>
      <c r="BU12" s="405"/>
      <c r="BV12" s="405"/>
      <c r="BW12" s="405"/>
      <c r="BX12" s="3"/>
      <c r="BY12" s="14"/>
      <c r="BZ12" s="14"/>
    </row>
    <row r="13" spans="2:78" s="5" customFormat="1" ht="18" customHeight="1">
      <c r="B13" s="33" t="s">
        <v>1000</v>
      </c>
      <c r="C13" s="28"/>
      <c r="D13" s="28"/>
      <c r="E13" s="1"/>
      <c r="F13" s="3"/>
      <c r="G13" s="1"/>
      <c r="H13" s="1"/>
      <c r="I13" s="1"/>
      <c r="J13" s="1"/>
      <c r="K13" s="1"/>
      <c r="L13" s="1"/>
      <c r="M13" s="1"/>
      <c r="N13" s="1"/>
      <c r="O13" s="1"/>
      <c r="P13" s="1"/>
      <c r="Q13" s="1"/>
      <c r="R13" s="1"/>
      <c r="S13" s="29">
        <v>111</v>
      </c>
      <c r="T13" s="1"/>
      <c r="U13" s="370"/>
      <c r="V13" s="370"/>
      <c r="W13" s="370"/>
      <c r="X13" s="1"/>
      <c r="Y13" s="405">
        <v>2305309753</v>
      </c>
      <c r="Z13" s="405"/>
      <c r="AA13" s="405"/>
      <c r="AB13" s="405"/>
      <c r="AC13" s="405"/>
      <c r="AD13" s="405"/>
      <c r="AE13" s="405"/>
      <c r="AF13" s="1"/>
      <c r="AG13" s="405">
        <f>IF(ISBLANK($S13)=FALSE,VLOOKUP($S13,'[1]lien ket'!$A:$J,'[1]lien ket'!$J$8,0),0)</f>
        <v>4701999792</v>
      </c>
      <c r="AH13" s="405"/>
      <c r="AI13" s="405"/>
      <c r="AJ13" s="405"/>
      <c r="AK13" s="405"/>
      <c r="AL13" s="405"/>
      <c r="AM13" s="405"/>
      <c r="AO13" s="33" t="s">
        <v>1001</v>
      </c>
      <c r="AP13" s="28"/>
      <c r="AQ13" s="28"/>
      <c r="AR13" s="1"/>
      <c r="AS13" s="3"/>
      <c r="AT13" s="1"/>
      <c r="AU13" s="1"/>
      <c r="AV13" s="1"/>
      <c r="AW13" s="1"/>
      <c r="AX13" s="1"/>
      <c r="AY13" s="1"/>
      <c r="AZ13" s="1"/>
      <c r="BA13" s="1"/>
      <c r="BB13" s="1"/>
      <c r="BC13" s="1"/>
      <c r="BD13" s="1"/>
      <c r="BE13" s="370">
        <v>1</v>
      </c>
      <c r="BF13" s="370"/>
      <c r="BG13" s="370"/>
      <c r="BH13" s="1"/>
      <c r="BI13" s="405"/>
      <c r="BJ13" s="405"/>
      <c r="BK13" s="405"/>
      <c r="BL13" s="405"/>
      <c r="BM13" s="405"/>
      <c r="BN13" s="405"/>
      <c r="BO13" s="405"/>
      <c r="BP13" s="1"/>
      <c r="BQ13" s="405"/>
      <c r="BR13" s="405"/>
      <c r="BS13" s="405"/>
      <c r="BT13" s="405"/>
      <c r="BU13" s="405"/>
      <c r="BV13" s="405"/>
      <c r="BW13" s="405"/>
      <c r="BX13" s="3"/>
      <c r="BY13" s="14"/>
      <c r="BZ13" s="14"/>
    </row>
    <row r="14" spans="2:78" s="5" customFormat="1" ht="18" customHeight="1">
      <c r="B14" s="33" t="s">
        <v>1002</v>
      </c>
      <c r="C14" s="28"/>
      <c r="D14" s="28"/>
      <c r="E14" s="1"/>
      <c r="F14" s="3"/>
      <c r="G14" s="1"/>
      <c r="H14" s="1"/>
      <c r="I14" s="1"/>
      <c r="J14" s="1"/>
      <c r="K14" s="1"/>
      <c r="L14" s="1"/>
      <c r="M14" s="1"/>
      <c r="N14" s="1"/>
      <c r="O14" s="1"/>
      <c r="P14" s="1"/>
      <c r="Q14" s="1"/>
      <c r="R14" s="1"/>
      <c r="S14" s="29">
        <v>112</v>
      </c>
      <c r="T14" s="1"/>
      <c r="U14" s="370"/>
      <c r="V14" s="370"/>
      <c r="W14" s="370"/>
      <c r="X14" s="1"/>
      <c r="Y14" s="405">
        <f>IF(ISBLANK($S14)=FALSE,VLOOKUP($S14,'[1]lien ket'!$A:$J,'[1]lien ket'!$F$8,0),0)</f>
        <v>0</v>
      </c>
      <c r="Z14" s="405"/>
      <c r="AA14" s="405"/>
      <c r="AB14" s="405"/>
      <c r="AC14" s="405"/>
      <c r="AD14" s="405"/>
      <c r="AE14" s="405"/>
      <c r="AF14" s="1"/>
      <c r="AG14" s="405">
        <f>IF(ISBLANK($S14)=FALSE,VLOOKUP($S14,'[1]lien ket'!$A:$J,'[1]lien ket'!$J$8,0),0)</f>
        <v>0</v>
      </c>
      <c r="AH14" s="405"/>
      <c r="AI14" s="405"/>
      <c r="AJ14" s="405"/>
      <c r="AK14" s="405"/>
      <c r="AL14" s="405"/>
      <c r="AM14" s="405"/>
      <c r="AO14" s="33" t="s">
        <v>1003</v>
      </c>
      <c r="AP14" s="28"/>
      <c r="AQ14" s="28"/>
      <c r="AR14" s="1"/>
      <c r="AS14" s="3"/>
      <c r="AT14" s="1"/>
      <c r="AU14" s="1"/>
      <c r="AV14" s="1"/>
      <c r="AW14" s="1"/>
      <c r="AX14" s="1"/>
      <c r="AY14" s="1"/>
      <c r="AZ14" s="1"/>
      <c r="BA14" s="1"/>
      <c r="BB14" s="1"/>
      <c r="BC14" s="1"/>
      <c r="BD14" s="1"/>
      <c r="BE14" s="370">
        <v>1</v>
      </c>
      <c r="BF14" s="370"/>
      <c r="BG14" s="370"/>
      <c r="BH14" s="1"/>
      <c r="BI14" s="405"/>
      <c r="BJ14" s="405"/>
      <c r="BK14" s="405"/>
      <c r="BL14" s="405"/>
      <c r="BM14" s="405"/>
      <c r="BN14" s="405"/>
      <c r="BO14" s="405"/>
      <c r="BP14" s="1"/>
      <c r="BQ14" s="405"/>
      <c r="BR14" s="405"/>
      <c r="BS14" s="405"/>
      <c r="BT14" s="405"/>
      <c r="BU14" s="405"/>
      <c r="BV14" s="405"/>
      <c r="BW14" s="405"/>
      <c r="BX14" s="3"/>
      <c r="BY14" s="14"/>
      <c r="BZ14" s="14"/>
    </row>
    <row r="15" spans="2:78" s="5" customFormat="1" ht="10.5" customHeight="1">
      <c r="B15" s="30"/>
      <c r="C15" s="28"/>
      <c r="D15" s="28"/>
      <c r="E15" s="1"/>
      <c r="F15" s="3"/>
      <c r="G15" s="1"/>
      <c r="H15" s="1"/>
      <c r="I15" s="1"/>
      <c r="J15" s="1"/>
      <c r="K15" s="1"/>
      <c r="L15" s="1"/>
      <c r="M15" s="1"/>
      <c r="N15" s="1"/>
      <c r="O15" s="1"/>
      <c r="P15" s="1"/>
      <c r="Q15" s="1"/>
      <c r="R15" s="1"/>
      <c r="S15" s="29"/>
      <c r="T15" s="1"/>
      <c r="U15" s="382"/>
      <c r="V15" s="382"/>
      <c r="W15" s="382"/>
      <c r="X15" s="1"/>
      <c r="Y15" s="405"/>
      <c r="Z15" s="405"/>
      <c r="AA15" s="405"/>
      <c r="AB15" s="405"/>
      <c r="AC15" s="405"/>
      <c r="AD15" s="405"/>
      <c r="AE15" s="405"/>
      <c r="AF15" s="1"/>
      <c r="AG15" s="405"/>
      <c r="AH15" s="405"/>
      <c r="AI15" s="405"/>
      <c r="AJ15" s="405"/>
      <c r="AK15" s="405"/>
      <c r="AL15" s="405"/>
      <c r="AM15" s="405"/>
      <c r="AO15" s="30"/>
      <c r="AP15" s="28"/>
      <c r="AQ15" s="28"/>
      <c r="AR15" s="1"/>
      <c r="AS15" s="3"/>
      <c r="AT15" s="1"/>
      <c r="AU15" s="1"/>
      <c r="AV15" s="1"/>
      <c r="AW15" s="1"/>
      <c r="AX15" s="1"/>
      <c r="AY15" s="1"/>
      <c r="AZ15" s="1"/>
      <c r="BA15" s="1"/>
      <c r="BB15" s="1"/>
      <c r="BC15" s="1"/>
      <c r="BD15" s="1"/>
      <c r="BE15" s="382"/>
      <c r="BF15" s="382"/>
      <c r="BG15" s="382"/>
      <c r="BH15" s="1"/>
      <c r="BI15" s="405"/>
      <c r="BJ15" s="405"/>
      <c r="BK15" s="405"/>
      <c r="BL15" s="405"/>
      <c r="BM15" s="405"/>
      <c r="BN15" s="405"/>
      <c r="BO15" s="405"/>
      <c r="BP15" s="1"/>
      <c r="BQ15" s="405"/>
      <c r="BR15" s="405"/>
      <c r="BS15" s="405"/>
      <c r="BT15" s="405"/>
      <c r="BU15" s="405"/>
      <c r="BV15" s="405"/>
      <c r="BW15" s="405"/>
      <c r="BX15" s="3"/>
      <c r="BY15" s="14"/>
      <c r="BZ15" s="14"/>
    </row>
    <row r="16" spans="2:78" s="5" customFormat="1" ht="18" customHeight="1">
      <c r="B16" s="31" t="s">
        <v>1004</v>
      </c>
      <c r="C16" s="28"/>
      <c r="D16" s="28"/>
      <c r="E16" s="1"/>
      <c r="F16" s="3"/>
      <c r="G16" s="1"/>
      <c r="H16" s="1"/>
      <c r="I16" s="1"/>
      <c r="J16" s="1"/>
      <c r="K16" s="1"/>
      <c r="L16" s="1"/>
      <c r="M16" s="1"/>
      <c r="N16" s="1"/>
      <c r="O16" s="1"/>
      <c r="P16" s="1"/>
      <c r="Q16" s="1"/>
      <c r="R16" s="1"/>
      <c r="S16" s="18">
        <v>120</v>
      </c>
      <c r="T16" s="1"/>
      <c r="U16" s="393" t="s">
        <v>1005</v>
      </c>
      <c r="V16" s="393"/>
      <c r="W16" s="393"/>
      <c r="X16" s="1"/>
      <c r="Y16" s="394">
        <f>IF(ISBLANK($S16)=FALSE,VLOOKUP($S16,'[1]lien ket'!$A:$J,'[1]lien ket'!$F$8,0),0)</f>
        <v>0</v>
      </c>
      <c r="Z16" s="394"/>
      <c r="AA16" s="394"/>
      <c r="AB16" s="394"/>
      <c r="AC16" s="394"/>
      <c r="AD16" s="394"/>
      <c r="AE16" s="394"/>
      <c r="AF16" s="1"/>
      <c r="AG16" s="394">
        <f>IF(ISBLANK($S16)=FALSE,VLOOKUP($S16,'[1]lien ket'!$A:$J,'[1]lien ket'!$J$8,0),0)</f>
        <v>0</v>
      </c>
      <c r="AH16" s="394"/>
      <c r="AI16" s="394"/>
      <c r="AJ16" s="394"/>
      <c r="AK16" s="394"/>
      <c r="AL16" s="394"/>
      <c r="AM16" s="394"/>
      <c r="AO16" s="31" t="s">
        <v>1006</v>
      </c>
      <c r="AP16" s="28"/>
      <c r="AQ16" s="28"/>
      <c r="AR16" s="1"/>
      <c r="AS16" s="3"/>
      <c r="AT16" s="1"/>
      <c r="AU16" s="1"/>
      <c r="AV16" s="1"/>
      <c r="AW16" s="1"/>
      <c r="AX16" s="1"/>
      <c r="AY16" s="1"/>
      <c r="AZ16" s="1"/>
      <c r="BA16" s="1"/>
      <c r="BB16" s="1"/>
      <c r="BC16" s="1"/>
      <c r="BD16" s="1"/>
      <c r="BE16" s="382"/>
      <c r="BF16" s="382"/>
      <c r="BG16" s="382"/>
      <c r="BH16" s="1"/>
      <c r="BI16" s="405"/>
      <c r="BJ16" s="405"/>
      <c r="BK16" s="405"/>
      <c r="BL16" s="405"/>
      <c r="BM16" s="405"/>
      <c r="BN16" s="405"/>
      <c r="BO16" s="405"/>
      <c r="BP16" s="1"/>
      <c r="BQ16" s="405"/>
      <c r="BR16" s="405"/>
      <c r="BS16" s="405"/>
      <c r="BT16" s="405"/>
      <c r="BU16" s="405"/>
      <c r="BV16" s="405"/>
      <c r="BW16" s="405"/>
      <c r="BX16" s="3"/>
      <c r="BY16" s="14"/>
      <c r="BZ16" s="14"/>
    </row>
    <row r="17" spans="2:78" s="5" customFormat="1" ht="18" customHeight="1">
      <c r="B17" s="33" t="s">
        <v>1007</v>
      </c>
      <c r="C17" s="28"/>
      <c r="D17" s="28"/>
      <c r="E17" s="1"/>
      <c r="F17" s="3"/>
      <c r="G17" s="1"/>
      <c r="H17" s="1"/>
      <c r="I17" s="1"/>
      <c r="J17" s="1"/>
      <c r="K17" s="1"/>
      <c r="L17" s="1"/>
      <c r="M17" s="1"/>
      <c r="N17" s="1"/>
      <c r="O17" s="1"/>
      <c r="P17" s="1"/>
      <c r="Q17" s="1"/>
      <c r="R17" s="1"/>
      <c r="S17" s="29">
        <v>121</v>
      </c>
      <c r="T17" s="1"/>
      <c r="U17" s="370"/>
      <c r="V17" s="370"/>
      <c r="W17" s="370"/>
      <c r="X17" s="1"/>
      <c r="Y17" s="405">
        <f>IF(ISBLANK($S17)=FALSE,VLOOKUP($S17,'[1]lien ket'!$A:$J,'[1]lien ket'!$F$8,0),0)</f>
        <v>0</v>
      </c>
      <c r="Z17" s="405"/>
      <c r="AA17" s="405"/>
      <c r="AB17" s="405"/>
      <c r="AC17" s="405"/>
      <c r="AD17" s="405"/>
      <c r="AE17" s="405"/>
      <c r="AF17" s="1"/>
      <c r="AG17" s="405">
        <f>IF(ISBLANK($S17)=FALSE,VLOOKUP($S17,'[1]lien ket'!$A:$J,'[1]lien ket'!$J$8,0),0)</f>
        <v>0</v>
      </c>
      <c r="AH17" s="405"/>
      <c r="AI17" s="405"/>
      <c r="AJ17" s="405"/>
      <c r="AK17" s="405"/>
      <c r="AL17" s="405"/>
      <c r="AM17" s="405"/>
      <c r="AO17" s="33" t="s">
        <v>1008</v>
      </c>
      <c r="AP17" s="28"/>
      <c r="AQ17" s="28"/>
      <c r="AR17" s="1"/>
      <c r="AS17" s="3"/>
      <c r="AT17" s="1"/>
      <c r="AU17" s="1"/>
      <c r="AV17" s="1"/>
      <c r="AW17" s="1"/>
      <c r="AX17" s="1"/>
      <c r="AY17" s="1"/>
      <c r="AZ17" s="1"/>
      <c r="BA17" s="1"/>
      <c r="BB17" s="1"/>
      <c r="BC17" s="1"/>
      <c r="BD17" s="1"/>
      <c r="BE17" s="370">
        <v>11</v>
      </c>
      <c r="BF17" s="370"/>
      <c r="BG17" s="370"/>
      <c r="BH17" s="1"/>
      <c r="BI17" s="405"/>
      <c r="BJ17" s="405"/>
      <c r="BK17" s="405"/>
      <c r="BL17" s="405"/>
      <c r="BM17" s="405"/>
      <c r="BN17" s="405"/>
      <c r="BO17" s="405"/>
      <c r="BP17" s="1"/>
      <c r="BQ17" s="405"/>
      <c r="BR17" s="405"/>
      <c r="BS17" s="405"/>
      <c r="BT17" s="405"/>
      <c r="BU17" s="405"/>
      <c r="BV17" s="405"/>
      <c r="BW17" s="405"/>
      <c r="BX17" s="3"/>
      <c r="BY17" s="14"/>
      <c r="BZ17" s="14"/>
    </row>
    <row r="18" spans="2:78" s="5" customFormat="1" ht="18" customHeight="1">
      <c r="B18" s="33" t="s">
        <v>1009</v>
      </c>
      <c r="C18" s="28"/>
      <c r="D18" s="28"/>
      <c r="E18" s="1"/>
      <c r="F18" s="3"/>
      <c r="G18" s="1"/>
      <c r="H18" s="1"/>
      <c r="I18" s="1"/>
      <c r="J18" s="1"/>
      <c r="K18" s="1"/>
      <c r="L18" s="1"/>
      <c r="M18" s="1"/>
      <c r="N18" s="1"/>
      <c r="O18" s="1"/>
      <c r="P18" s="1"/>
      <c r="Q18" s="1"/>
      <c r="R18" s="1"/>
      <c r="S18" s="29">
        <v>129</v>
      </c>
      <c r="T18" s="1"/>
      <c r="U18" s="382"/>
      <c r="V18" s="382"/>
      <c r="W18" s="382"/>
      <c r="X18" s="1"/>
      <c r="Y18" s="405">
        <f>IF(ISBLANK($S18)=FALSE,VLOOKUP($S18,'[1]lien ket'!$A:$J,'[1]lien ket'!$F$8,0),0)</f>
        <v>0</v>
      </c>
      <c r="Z18" s="405"/>
      <c r="AA18" s="405"/>
      <c r="AB18" s="405"/>
      <c r="AC18" s="405"/>
      <c r="AD18" s="405"/>
      <c r="AE18" s="405"/>
      <c r="AF18" s="1"/>
      <c r="AG18" s="405">
        <f>IF(ISBLANK($S18)=FALSE,VLOOKUP($S18,'[1]lien ket'!$A:$J,'[1]lien ket'!$J$8,0),0)</f>
        <v>0</v>
      </c>
      <c r="AH18" s="405"/>
      <c r="AI18" s="405"/>
      <c r="AJ18" s="405"/>
      <c r="AK18" s="405"/>
      <c r="AL18" s="405"/>
      <c r="AM18" s="405"/>
      <c r="AO18" s="33" t="s">
        <v>1010</v>
      </c>
      <c r="AP18" s="28"/>
      <c r="AQ18" s="28"/>
      <c r="AR18" s="1"/>
      <c r="AS18" s="3"/>
      <c r="AT18" s="1"/>
      <c r="AU18" s="1"/>
      <c r="AV18" s="1"/>
      <c r="AW18" s="1"/>
      <c r="AX18" s="1"/>
      <c r="AY18" s="1"/>
      <c r="AZ18" s="1"/>
      <c r="BA18" s="1"/>
      <c r="BB18" s="1"/>
      <c r="BC18" s="1"/>
      <c r="BD18" s="1"/>
      <c r="BE18" s="382"/>
      <c r="BF18" s="382"/>
      <c r="BG18" s="382"/>
      <c r="BH18" s="1"/>
      <c r="BI18" s="405"/>
      <c r="BJ18" s="405"/>
      <c r="BK18" s="405"/>
      <c r="BL18" s="405"/>
      <c r="BM18" s="405"/>
      <c r="BN18" s="405"/>
      <c r="BO18" s="405"/>
      <c r="BP18" s="1"/>
      <c r="BQ18" s="405"/>
      <c r="BR18" s="405"/>
      <c r="BS18" s="405"/>
      <c r="BT18" s="405"/>
      <c r="BU18" s="405"/>
      <c r="BV18" s="405"/>
      <c r="BW18" s="405"/>
      <c r="BX18" s="3"/>
      <c r="BY18" s="14"/>
      <c r="BZ18" s="14"/>
    </row>
    <row r="19" spans="2:78" s="5" customFormat="1" ht="18" customHeight="1">
      <c r="B19" s="28" t="s">
        <v>1011</v>
      </c>
      <c r="D19" s="28"/>
      <c r="E19" s="1"/>
      <c r="F19" s="3"/>
      <c r="G19" s="1"/>
      <c r="H19" s="1"/>
      <c r="I19" s="1"/>
      <c r="J19" s="1"/>
      <c r="K19" s="1"/>
      <c r="L19" s="1"/>
      <c r="M19" s="1"/>
      <c r="N19" s="1"/>
      <c r="O19" s="1"/>
      <c r="P19" s="1"/>
      <c r="Q19" s="1"/>
      <c r="R19" s="1"/>
      <c r="S19" s="29"/>
      <c r="T19" s="1"/>
      <c r="U19" s="29"/>
      <c r="V19" s="29"/>
      <c r="W19" s="29"/>
      <c r="X19" s="1"/>
      <c r="Y19" s="3"/>
      <c r="Z19" s="3"/>
      <c r="AA19" s="3"/>
      <c r="AB19" s="3"/>
      <c r="AC19" s="3"/>
      <c r="AD19" s="3"/>
      <c r="AE19" s="3"/>
      <c r="AF19" s="1"/>
      <c r="AG19" s="3"/>
      <c r="AH19" s="3"/>
      <c r="AI19" s="3"/>
      <c r="AJ19" s="3"/>
      <c r="AK19" s="3"/>
      <c r="AL19" s="3"/>
      <c r="AM19" s="3"/>
      <c r="AO19" s="28" t="s">
        <v>1012</v>
      </c>
      <c r="AQ19" s="28"/>
      <c r="AR19" s="1"/>
      <c r="AS19" s="3"/>
      <c r="AT19" s="1"/>
      <c r="AU19" s="1"/>
      <c r="AV19" s="1"/>
      <c r="AW19" s="1"/>
      <c r="AX19" s="1"/>
      <c r="AY19" s="1"/>
      <c r="AZ19" s="1"/>
      <c r="BA19" s="1"/>
      <c r="BB19" s="1"/>
      <c r="BC19" s="1"/>
      <c r="BD19" s="1"/>
      <c r="BE19" s="29"/>
      <c r="BF19" s="29"/>
      <c r="BG19" s="29"/>
      <c r="BH19" s="1"/>
      <c r="BI19" s="3"/>
      <c r="BJ19" s="3"/>
      <c r="BK19" s="3"/>
      <c r="BL19" s="3"/>
      <c r="BM19" s="3"/>
      <c r="BN19" s="3"/>
      <c r="BO19" s="3"/>
      <c r="BP19" s="1"/>
      <c r="BQ19" s="3"/>
      <c r="BR19" s="3"/>
      <c r="BS19" s="3"/>
      <c r="BT19" s="3"/>
      <c r="BU19" s="3"/>
      <c r="BV19" s="3"/>
      <c r="BW19" s="3"/>
      <c r="BX19" s="3"/>
      <c r="BY19" s="14"/>
      <c r="BZ19" s="14"/>
    </row>
    <row r="20" spans="2:78" s="5" customFormat="1" ht="13.5" customHeight="1">
      <c r="B20" s="30"/>
      <c r="C20" s="28"/>
      <c r="D20" s="28"/>
      <c r="E20" s="1"/>
      <c r="F20" s="3"/>
      <c r="G20" s="1"/>
      <c r="H20" s="1"/>
      <c r="I20" s="1"/>
      <c r="J20" s="1"/>
      <c r="K20" s="1"/>
      <c r="L20" s="1"/>
      <c r="M20" s="1"/>
      <c r="N20" s="1"/>
      <c r="O20" s="1"/>
      <c r="P20" s="1"/>
      <c r="Q20" s="1"/>
      <c r="R20" s="1"/>
      <c r="S20" s="29"/>
      <c r="T20" s="1"/>
      <c r="U20" s="382"/>
      <c r="V20" s="382"/>
      <c r="W20" s="382"/>
      <c r="X20" s="1"/>
      <c r="Y20" s="405"/>
      <c r="Z20" s="405"/>
      <c r="AA20" s="405"/>
      <c r="AB20" s="405"/>
      <c r="AC20" s="405"/>
      <c r="AD20" s="405"/>
      <c r="AE20" s="405"/>
      <c r="AF20" s="1"/>
      <c r="AG20" s="405"/>
      <c r="AH20" s="405"/>
      <c r="AI20" s="405"/>
      <c r="AJ20" s="405"/>
      <c r="AK20" s="405"/>
      <c r="AL20" s="405"/>
      <c r="AM20" s="405"/>
      <c r="AO20" s="30"/>
      <c r="AP20" s="28"/>
      <c r="AQ20" s="28"/>
      <c r="AR20" s="1"/>
      <c r="AS20" s="3"/>
      <c r="AT20" s="1"/>
      <c r="AU20" s="1"/>
      <c r="AV20" s="1"/>
      <c r="AW20" s="1"/>
      <c r="AX20" s="1"/>
      <c r="AY20" s="1"/>
      <c r="AZ20" s="1"/>
      <c r="BA20" s="1"/>
      <c r="BB20" s="1"/>
      <c r="BC20" s="1"/>
      <c r="BD20" s="1"/>
      <c r="BE20" s="382"/>
      <c r="BF20" s="382"/>
      <c r="BG20" s="382"/>
      <c r="BH20" s="1"/>
      <c r="BI20" s="405"/>
      <c r="BJ20" s="405"/>
      <c r="BK20" s="405"/>
      <c r="BL20" s="405"/>
      <c r="BM20" s="405"/>
      <c r="BN20" s="405"/>
      <c r="BO20" s="405"/>
      <c r="BP20" s="1"/>
      <c r="BQ20" s="405"/>
      <c r="BR20" s="405"/>
      <c r="BS20" s="405"/>
      <c r="BT20" s="405"/>
      <c r="BU20" s="405"/>
      <c r="BV20" s="405"/>
      <c r="BW20" s="405"/>
      <c r="BX20" s="3"/>
      <c r="BY20" s="14"/>
      <c r="BZ20" s="14"/>
    </row>
    <row r="21" spans="2:78" s="5" customFormat="1" ht="18" customHeight="1">
      <c r="B21" s="34" t="s">
        <v>1013</v>
      </c>
      <c r="C21" s="28"/>
      <c r="D21" s="28"/>
      <c r="E21" s="1"/>
      <c r="F21" s="3"/>
      <c r="G21" s="1"/>
      <c r="H21" s="1"/>
      <c r="I21" s="1"/>
      <c r="J21" s="1"/>
      <c r="K21" s="1"/>
      <c r="L21" s="1"/>
      <c r="M21" s="1"/>
      <c r="N21" s="1"/>
      <c r="O21" s="1"/>
      <c r="P21" s="1"/>
      <c r="Q21" s="1"/>
      <c r="R21" s="1"/>
      <c r="S21" s="18">
        <v>130</v>
      </c>
      <c r="T21" s="1"/>
      <c r="X21" s="1"/>
      <c r="Y21" s="394">
        <f>+Y22+Y23+Y24+Y25+Y26+Y27</f>
        <v>17613368836</v>
      </c>
      <c r="Z21" s="394"/>
      <c r="AA21" s="394"/>
      <c r="AB21" s="394"/>
      <c r="AC21" s="394"/>
      <c r="AD21" s="394"/>
      <c r="AE21" s="394"/>
      <c r="AF21" s="1"/>
      <c r="AG21" s="394">
        <f>IF(ISBLANK($S21)=FALSE,VLOOKUP($S21,'[1]lien ket'!$A:$J,'[1]lien ket'!$J$8,0),0)</f>
        <v>11764600764</v>
      </c>
      <c r="AH21" s="394"/>
      <c r="AI21" s="394"/>
      <c r="AJ21" s="394"/>
      <c r="AK21" s="394"/>
      <c r="AL21" s="394"/>
      <c r="AM21" s="394"/>
      <c r="AO21" s="34" t="s">
        <v>1014</v>
      </c>
      <c r="AP21" s="28"/>
      <c r="AQ21" s="28"/>
      <c r="AR21" s="1"/>
      <c r="AS21" s="3"/>
      <c r="AT21" s="1"/>
      <c r="AU21" s="1"/>
      <c r="AV21" s="1"/>
      <c r="AW21" s="1"/>
      <c r="AX21" s="1"/>
      <c r="AY21" s="1"/>
      <c r="AZ21" s="1"/>
      <c r="BA21" s="1"/>
      <c r="BB21" s="1"/>
      <c r="BC21" s="1"/>
      <c r="BD21" s="1"/>
      <c r="BE21" s="382"/>
      <c r="BF21" s="382"/>
      <c r="BG21" s="382"/>
      <c r="BH21" s="1"/>
      <c r="BI21" s="405"/>
      <c r="BJ21" s="405"/>
      <c r="BK21" s="405"/>
      <c r="BL21" s="405"/>
      <c r="BM21" s="405"/>
      <c r="BN21" s="405"/>
      <c r="BO21" s="405"/>
      <c r="BP21" s="1"/>
      <c r="BQ21" s="405"/>
      <c r="BR21" s="405"/>
      <c r="BS21" s="405"/>
      <c r="BT21" s="405"/>
      <c r="BU21" s="405"/>
      <c r="BV21" s="405"/>
      <c r="BW21" s="405"/>
      <c r="BX21" s="3"/>
      <c r="BY21" s="14"/>
      <c r="BZ21" s="14"/>
    </row>
    <row r="22" spans="2:78" s="5" customFormat="1" ht="18" customHeight="1">
      <c r="B22" s="35" t="s">
        <v>1015</v>
      </c>
      <c r="C22" s="28"/>
      <c r="D22" s="28"/>
      <c r="E22" s="1"/>
      <c r="F22" s="3"/>
      <c r="G22" s="1"/>
      <c r="H22" s="1"/>
      <c r="I22" s="1"/>
      <c r="J22" s="1"/>
      <c r="K22" s="1"/>
      <c r="L22" s="1"/>
      <c r="M22" s="1"/>
      <c r="N22" s="1"/>
      <c r="O22" s="1"/>
      <c r="P22" s="1"/>
      <c r="Q22" s="1"/>
      <c r="R22" s="1"/>
      <c r="S22" s="29">
        <v>131</v>
      </c>
      <c r="T22" s="1"/>
      <c r="U22" s="391"/>
      <c r="V22" s="391"/>
      <c r="W22" s="391"/>
      <c r="X22" s="1"/>
      <c r="Y22" s="405">
        <v>4491124534</v>
      </c>
      <c r="Z22" s="405"/>
      <c r="AA22" s="405"/>
      <c r="AB22" s="405"/>
      <c r="AC22" s="405"/>
      <c r="AD22" s="405"/>
      <c r="AE22" s="405"/>
      <c r="AF22" s="1"/>
      <c r="AG22" s="405">
        <f>IF(ISBLANK($S22)=FALSE,VLOOKUP($S22,'[1]lien ket'!$A:$J,'[1]lien ket'!$J$8,0),0)</f>
        <v>3526298930</v>
      </c>
      <c r="AH22" s="405"/>
      <c r="AI22" s="405"/>
      <c r="AJ22" s="405"/>
      <c r="AK22" s="405"/>
      <c r="AL22" s="405"/>
      <c r="AM22" s="405"/>
      <c r="AO22" s="35" t="s">
        <v>1016</v>
      </c>
      <c r="AP22" s="28"/>
      <c r="AQ22" s="28"/>
      <c r="AR22" s="1"/>
      <c r="AS22" s="3"/>
      <c r="AT22" s="1"/>
      <c r="AU22" s="1"/>
      <c r="AV22" s="1"/>
      <c r="AW22" s="1"/>
      <c r="AX22" s="1"/>
      <c r="AY22" s="1"/>
      <c r="AZ22" s="1"/>
      <c r="BA22" s="1"/>
      <c r="BB22" s="1"/>
      <c r="BC22" s="1"/>
      <c r="BD22" s="1"/>
      <c r="BE22" s="391">
        <v>2</v>
      </c>
      <c r="BF22" s="391"/>
      <c r="BG22" s="391"/>
      <c r="BH22" s="1"/>
      <c r="BI22" s="405"/>
      <c r="BJ22" s="405"/>
      <c r="BK22" s="405"/>
      <c r="BL22" s="405"/>
      <c r="BM22" s="405"/>
      <c r="BN22" s="405"/>
      <c r="BO22" s="405"/>
      <c r="BP22" s="1"/>
      <c r="BQ22" s="405"/>
      <c r="BR22" s="405"/>
      <c r="BS22" s="405"/>
      <c r="BT22" s="405"/>
      <c r="BU22" s="405"/>
      <c r="BV22" s="405"/>
      <c r="BW22" s="405"/>
      <c r="BX22" s="3"/>
      <c r="BY22" s="14"/>
      <c r="BZ22" s="14"/>
    </row>
    <row r="23" spans="2:78" s="5" customFormat="1" ht="18" customHeight="1">
      <c r="B23" s="35" t="s">
        <v>1017</v>
      </c>
      <c r="C23" s="28"/>
      <c r="D23" s="28"/>
      <c r="E23" s="1"/>
      <c r="F23" s="3"/>
      <c r="G23" s="1"/>
      <c r="H23" s="1"/>
      <c r="I23" s="1"/>
      <c r="J23" s="1"/>
      <c r="K23" s="1"/>
      <c r="L23" s="1"/>
      <c r="M23" s="1"/>
      <c r="N23" s="1"/>
      <c r="O23" s="1"/>
      <c r="P23" s="1"/>
      <c r="Q23" s="1"/>
      <c r="R23" s="1"/>
      <c r="S23" s="29">
        <v>132</v>
      </c>
      <c r="T23" s="1"/>
      <c r="U23" s="382"/>
      <c r="V23" s="382"/>
      <c r="W23" s="382"/>
      <c r="X23" s="1"/>
      <c r="Y23" s="405">
        <v>7448456489</v>
      </c>
      <c r="Z23" s="405"/>
      <c r="AA23" s="405"/>
      <c r="AB23" s="405"/>
      <c r="AC23" s="405"/>
      <c r="AD23" s="405"/>
      <c r="AE23" s="405"/>
      <c r="AF23" s="1"/>
      <c r="AG23" s="405">
        <f>IF(ISBLANK($S23)=FALSE,VLOOKUP($S23,'[1]lien ket'!$A:$J,'[1]lien ket'!$J$8,0),0)</f>
        <v>5548263900</v>
      </c>
      <c r="AH23" s="405"/>
      <c r="AI23" s="405"/>
      <c r="AJ23" s="405"/>
      <c r="AK23" s="405"/>
      <c r="AL23" s="405"/>
      <c r="AM23" s="405"/>
      <c r="AO23" s="35" t="s">
        <v>1018</v>
      </c>
      <c r="AP23" s="28"/>
      <c r="AQ23" s="28"/>
      <c r="AR23" s="1"/>
      <c r="AS23" s="3"/>
      <c r="AT23" s="1"/>
      <c r="AU23" s="1"/>
      <c r="AV23" s="1"/>
      <c r="AW23" s="1"/>
      <c r="AX23" s="1"/>
      <c r="AY23" s="1"/>
      <c r="AZ23" s="1"/>
      <c r="BA23" s="1"/>
      <c r="BB23" s="1"/>
      <c r="BC23" s="1"/>
      <c r="BD23" s="1"/>
      <c r="BE23" s="382"/>
      <c r="BF23" s="382"/>
      <c r="BG23" s="382"/>
      <c r="BH23" s="1"/>
      <c r="BI23" s="405"/>
      <c r="BJ23" s="405"/>
      <c r="BK23" s="405"/>
      <c r="BL23" s="405"/>
      <c r="BM23" s="405"/>
      <c r="BN23" s="405"/>
      <c r="BO23" s="405"/>
      <c r="BP23" s="1"/>
      <c r="BQ23" s="405"/>
      <c r="BR23" s="405"/>
      <c r="BS23" s="405"/>
      <c r="BT23" s="405"/>
      <c r="BU23" s="405"/>
      <c r="BV23" s="405"/>
      <c r="BW23" s="405"/>
      <c r="BX23" s="3"/>
      <c r="BY23" s="14"/>
      <c r="BZ23" s="14"/>
    </row>
    <row r="24" spans="2:78" s="5" customFormat="1" ht="18" customHeight="1">
      <c r="B24" s="35" t="s">
        <v>1019</v>
      </c>
      <c r="C24" s="28"/>
      <c r="D24" s="28"/>
      <c r="E24" s="1"/>
      <c r="F24" s="3"/>
      <c r="G24" s="1"/>
      <c r="H24" s="1"/>
      <c r="I24" s="1"/>
      <c r="J24" s="1"/>
      <c r="K24" s="1"/>
      <c r="L24" s="1"/>
      <c r="M24" s="1"/>
      <c r="N24" s="1"/>
      <c r="O24" s="1"/>
      <c r="P24" s="1"/>
      <c r="Q24" s="1"/>
      <c r="R24" s="1"/>
      <c r="S24" s="29">
        <v>133</v>
      </c>
      <c r="T24" s="1"/>
      <c r="U24" s="391"/>
      <c r="V24" s="391"/>
      <c r="W24" s="391"/>
      <c r="X24" s="1"/>
      <c r="Y24" s="405">
        <f>IF(ISBLANK($S24)=FALSE,VLOOKUP($S24,'[1]lien ket'!$A:$J,'[1]lien ket'!$F$8,0),0)</f>
        <v>0</v>
      </c>
      <c r="Z24" s="405"/>
      <c r="AA24" s="405"/>
      <c r="AB24" s="405"/>
      <c r="AC24" s="405"/>
      <c r="AD24" s="405"/>
      <c r="AE24" s="405"/>
      <c r="AF24" s="1"/>
      <c r="AG24" s="405">
        <f>IF(ISBLANK($S24)=FALSE,VLOOKUP($S24,'[1]lien ket'!$A:$J,'[1]lien ket'!$J$8,0),0)</f>
        <v>0</v>
      </c>
      <c r="AH24" s="405"/>
      <c r="AI24" s="405"/>
      <c r="AJ24" s="405"/>
      <c r="AK24" s="405"/>
      <c r="AL24" s="405"/>
      <c r="AM24" s="405"/>
      <c r="AO24" s="35" t="s">
        <v>1020</v>
      </c>
      <c r="AP24" s="28"/>
      <c r="AQ24" s="28"/>
      <c r="AR24" s="1"/>
      <c r="AS24" s="3"/>
      <c r="AT24" s="1"/>
      <c r="AU24" s="1"/>
      <c r="AV24" s="1"/>
      <c r="AW24" s="1"/>
      <c r="AX24" s="1"/>
      <c r="AY24" s="1"/>
      <c r="AZ24" s="1"/>
      <c r="BA24" s="1"/>
      <c r="BB24" s="1"/>
      <c r="BC24" s="1"/>
      <c r="BD24" s="1"/>
      <c r="BE24" s="391">
        <v>2</v>
      </c>
      <c r="BF24" s="391"/>
      <c r="BG24" s="391"/>
      <c r="BH24" s="1"/>
      <c r="BI24" s="405"/>
      <c r="BJ24" s="405"/>
      <c r="BK24" s="405"/>
      <c r="BL24" s="405"/>
      <c r="BM24" s="405"/>
      <c r="BN24" s="405"/>
      <c r="BO24" s="405"/>
      <c r="BP24" s="1"/>
      <c r="BQ24" s="405"/>
      <c r="BR24" s="405"/>
      <c r="BS24" s="405"/>
      <c r="BT24" s="405"/>
      <c r="BU24" s="405"/>
      <c r="BV24" s="405"/>
      <c r="BW24" s="405"/>
      <c r="BX24" s="3"/>
      <c r="BY24" s="14"/>
      <c r="BZ24" s="14"/>
    </row>
    <row r="25" spans="2:78" s="5" customFormat="1" ht="18" customHeight="1">
      <c r="B25" s="35" t="s">
        <v>1021</v>
      </c>
      <c r="C25" s="28"/>
      <c r="D25" s="28"/>
      <c r="E25" s="1"/>
      <c r="F25" s="3"/>
      <c r="G25" s="1"/>
      <c r="H25" s="1"/>
      <c r="I25" s="1"/>
      <c r="J25" s="1"/>
      <c r="K25" s="1"/>
      <c r="L25" s="1"/>
      <c r="M25" s="1"/>
      <c r="N25" s="1"/>
      <c r="O25" s="1"/>
      <c r="P25" s="1"/>
      <c r="Q25" s="1"/>
      <c r="R25" s="1"/>
      <c r="S25" s="29">
        <v>134</v>
      </c>
      <c r="T25" s="1"/>
      <c r="U25" s="382"/>
      <c r="V25" s="382"/>
      <c r="W25" s="382"/>
      <c r="X25" s="1"/>
      <c r="Y25" s="405">
        <f>IF(ISBLANK($S25)=FALSE,VLOOKUP($S25,'[1]lien ket'!$A:$J,'[1]lien ket'!$F$8,0),0)</f>
        <v>0</v>
      </c>
      <c r="Z25" s="405"/>
      <c r="AA25" s="405"/>
      <c r="AB25" s="405"/>
      <c r="AC25" s="405"/>
      <c r="AD25" s="405"/>
      <c r="AE25" s="405"/>
      <c r="AF25" s="1"/>
      <c r="AG25" s="405">
        <f>IF(ISBLANK($S25)=FALSE,VLOOKUP($S25,'[1]lien ket'!$A:$J,'[1]lien ket'!$J$8,0),0)</f>
        <v>0</v>
      </c>
      <c r="AH25" s="405"/>
      <c r="AI25" s="405"/>
      <c r="AJ25" s="405"/>
      <c r="AK25" s="405"/>
      <c r="AL25" s="405"/>
      <c r="AM25" s="405"/>
      <c r="AO25" s="35" t="s">
        <v>1022</v>
      </c>
      <c r="AP25" s="28"/>
      <c r="AQ25" s="28"/>
      <c r="AR25" s="1"/>
      <c r="AS25" s="3"/>
      <c r="AT25" s="1"/>
      <c r="AU25" s="1"/>
      <c r="AV25" s="1"/>
      <c r="AW25" s="1"/>
      <c r="AX25" s="1"/>
      <c r="AY25" s="1"/>
      <c r="AZ25" s="1"/>
      <c r="BA25" s="1"/>
      <c r="BB25" s="1"/>
      <c r="BC25" s="1"/>
      <c r="BD25" s="1"/>
      <c r="BE25" s="382"/>
      <c r="BF25" s="382"/>
      <c r="BG25" s="382"/>
      <c r="BH25" s="1"/>
      <c r="BI25" s="405"/>
      <c r="BJ25" s="405"/>
      <c r="BK25" s="405"/>
      <c r="BL25" s="405"/>
      <c r="BM25" s="405"/>
      <c r="BN25" s="405"/>
      <c r="BO25" s="405"/>
      <c r="BP25" s="1"/>
      <c r="BQ25" s="405"/>
      <c r="BR25" s="405"/>
      <c r="BS25" s="405"/>
      <c r="BT25" s="405"/>
      <c r="BU25" s="405"/>
      <c r="BV25" s="405"/>
      <c r="BW25" s="405"/>
      <c r="BX25" s="3"/>
      <c r="BY25" s="14"/>
      <c r="BZ25" s="14"/>
    </row>
    <row r="26" spans="2:78" s="5" customFormat="1" ht="18" customHeight="1">
      <c r="B26" s="35" t="s">
        <v>1023</v>
      </c>
      <c r="C26" s="28"/>
      <c r="D26" s="28"/>
      <c r="E26" s="1"/>
      <c r="F26" s="3"/>
      <c r="G26" s="1"/>
      <c r="H26" s="1"/>
      <c r="I26" s="1"/>
      <c r="J26" s="1"/>
      <c r="K26" s="1"/>
      <c r="L26" s="1"/>
      <c r="M26" s="1"/>
      <c r="N26" s="1"/>
      <c r="O26" s="1"/>
      <c r="P26" s="1"/>
      <c r="Q26" s="1"/>
      <c r="R26" s="1"/>
      <c r="S26" s="29">
        <v>138</v>
      </c>
      <c r="T26" s="1"/>
      <c r="U26" s="381" t="s">
        <v>1024</v>
      </c>
      <c r="V26" s="381"/>
      <c r="W26" s="381"/>
      <c r="X26" s="1"/>
      <c r="Y26" s="405">
        <v>6188930338</v>
      </c>
      <c r="Z26" s="405"/>
      <c r="AA26" s="405"/>
      <c r="AB26" s="405"/>
      <c r="AC26" s="405"/>
      <c r="AD26" s="405"/>
      <c r="AE26" s="405"/>
      <c r="AF26" s="1"/>
      <c r="AG26" s="405">
        <f>IF(ISBLANK($S26)=FALSE,VLOOKUP($S26,'[1]lien ket'!$A:$J,'[1]lien ket'!$J$8,0),0)</f>
        <v>3205180459</v>
      </c>
      <c r="AH26" s="405"/>
      <c r="AI26" s="405"/>
      <c r="AJ26" s="405"/>
      <c r="AK26" s="405"/>
      <c r="AL26" s="405"/>
      <c r="AM26" s="405"/>
      <c r="AO26" s="35" t="s">
        <v>1025</v>
      </c>
      <c r="AP26" s="28"/>
      <c r="AQ26" s="28"/>
      <c r="AR26" s="1"/>
      <c r="AS26" s="3"/>
      <c r="AT26" s="1"/>
      <c r="AU26" s="1"/>
      <c r="AV26" s="1"/>
      <c r="AW26" s="1"/>
      <c r="AX26" s="1"/>
      <c r="AY26" s="1"/>
      <c r="AZ26" s="1"/>
      <c r="BA26" s="1"/>
      <c r="BB26" s="1"/>
      <c r="BC26" s="1"/>
      <c r="BD26" s="1"/>
      <c r="BE26" s="391">
        <v>2</v>
      </c>
      <c r="BF26" s="391"/>
      <c r="BG26" s="391"/>
      <c r="BH26" s="1"/>
      <c r="BI26" s="405"/>
      <c r="BJ26" s="405"/>
      <c r="BK26" s="405"/>
      <c r="BL26" s="405"/>
      <c r="BM26" s="405"/>
      <c r="BN26" s="405"/>
      <c r="BO26" s="405"/>
      <c r="BP26" s="1"/>
      <c r="BQ26" s="405"/>
      <c r="BR26" s="405"/>
      <c r="BS26" s="405"/>
      <c r="BT26" s="405"/>
      <c r="BU26" s="405"/>
      <c r="BV26" s="405"/>
      <c r="BW26" s="405"/>
      <c r="BX26" s="3"/>
      <c r="BY26" s="14"/>
      <c r="BZ26" s="14"/>
    </row>
    <row r="27" spans="2:78" s="5" customFormat="1" ht="18" customHeight="1">
      <c r="B27" s="35" t="s">
        <v>1026</v>
      </c>
      <c r="C27" s="28"/>
      <c r="D27" s="28"/>
      <c r="E27" s="1"/>
      <c r="F27" s="3"/>
      <c r="G27" s="1"/>
      <c r="H27" s="1"/>
      <c r="I27" s="1"/>
      <c r="J27" s="1"/>
      <c r="K27" s="1"/>
      <c r="L27" s="1"/>
      <c r="M27" s="1"/>
      <c r="N27" s="1"/>
      <c r="O27" s="1"/>
      <c r="P27" s="1"/>
      <c r="Q27" s="1"/>
      <c r="R27" s="1"/>
      <c r="S27" s="29">
        <v>139</v>
      </c>
      <c r="T27" s="1"/>
      <c r="U27" s="391"/>
      <c r="V27" s="391"/>
      <c r="W27" s="391"/>
      <c r="X27" s="1"/>
      <c r="Y27" s="369">
        <f>IF(ISBLANK($S27)=FALSE,VLOOKUP($S27,'[1]lien ket'!$A:$J,'[1]lien ket'!$F$8,0),0)</f>
        <v>-515142525</v>
      </c>
      <c r="Z27" s="369"/>
      <c r="AA27" s="369"/>
      <c r="AB27" s="369"/>
      <c r="AC27" s="369"/>
      <c r="AD27" s="369"/>
      <c r="AE27" s="369"/>
      <c r="AF27" s="37"/>
      <c r="AG27" s="369">
        <f>IF(ISBLANK($S27)=FALSE,VLOOKUP($S27,'[1]lien ket'!$A:$J,'[1]lien ket'!$J$8,0),0)</f>
        <v>-515142525</v>
      </c>
      <c r="AH27" s="369"/>
      <c r="AI27" s="369"/>
      <c r="AJ27" s="369"/>
      <c r="AK27" s="369"/>
      <c r="AL27" s="369"/>
      <c r="AM27" s="369"/>
      <c r="AO27" s="35" t="s">
        <v>1027</v>
      </c>
      <c r="AP27" s="28"/>
      <c r="AQ27" s="28"/>
      <c r="AR27" s="1"/>
      <c r="AS27" s="3"/>
      <c r="AT27" s="1"/>
      <c r="AU27" s="1"/>
      <c r="AV27" s="1"/>
      <c r="AW27" s="1"/>
      <c r="AX27" s="1"/>
      <c r="AY27" s="1"/>
      <c r="AZ27" s="1"/>
      <c r="BA27" s="1"/>
      <c r="BB27" s="1"/>
      <c r="BC27" s="1"/>
      <c r="BD27" s="1"/>
      <c r="BE27" s="391">
        <v>2</v>
      </c>
      <c r="BF27" s="391"/>
      <c r="BG27" s="391"/>
      <c r="BH27" s="1"/>
      <c r="BI27" s="405"/>
      <c r="BJ27" s="405"/>
      <c r="BK27" s="405"/>
      <c r="BL27" s="405"/>
      <c r="BM27" s="405"/>
      <c r="BN27" s="405"/>
      <c r="BO27" s="405"/>
      <c r="BP27" s="1"/>
      <c r="BQ27" s="405"/>
      <c r="BR27" s="405"/>
      <c r="BS27" s="405"/>
      <c r="BT27" s="405"/>
      <c r="BU27" s="405"/>
      <c r="BV27" s="405"/>
      <c r="BW27" s="405"/>
      <c r="BX27" s="3"/>
      <c r="BY27" s="14"/>
      <c r="BZ27" s="14"/>
    </row>
    <row r="28" spans="2:78" s="5" customFormat="1" ht="13.5" customHeight="1">
      <c r="B28" s="30"/>
      <c r="C28" s="28"/>
      <c r="D28" s="28"/>
      <c r="E28" s="1"/>
      <c r="F28" s="3"/>
      <c r="G28" s="1"/>
      <c r="H28" s="1"/>
      <c r="I28" s="1"/>
      <c r="J28" s="1"/>
      <c r="K28" s="1"/>
      <c r="L28" s="1"/>
      <c r="M28" s="1"/>
      <c r="N28" s="1"/>
      <c r="O28" s="1"/>
      <c r="P28" s="1"/>
      <c r="Q28" s="1"/>
      <c r="R28" s="1"/>
      <c r="S28" s="29"/>
      <c r="T28" s="1"/>
      <c r="U28" s="382"/>
      <c r="V28" s="382"/>
      <c r="W28" s="382"/>
      <c r="X28" s="1"/>
      <c r="Y28" s="405"/>
      <c r="Z28" s="405"/>
      <c r="AA28" s="405"/>
      <c r="AB28" s="405"/>
      <c r="AC28" s="405"/>
      <c r="AD28" s="405"/>
      <c r="AE28" s="405"/>
      <c r="AF28" s="1"/>
      <c r="AG28" s="405"/>
      <c r="AH28" s="405"/>
      <c r="AI28" s="405"/>
      <c r="AJ28" s="405"/>
      <c r="AK28" s="405"/>
      <c r="AL28" s="405"/>
      <c r="AM28" s="405"/>
      <c r="AO28" s="30"/>
      <c r="AP28" s="28"/>
      <c r="AQ28" s="28"/>
      <c r="AR28" s="1"/>
      <c r="AS28" s="3"/>
      <c r="AT28" s="1"/>
      <c r="AU28" s="1"/>
      <c r="AV28" s="1"/>
      <c r="AW28" s="1"/>
      <c r="AX28" s="1"/>
      <c r="AY28" s="1"/>
      <c r="AZ28" s="1"/>
      <c r="BA28" s="1"/>
      <c r="BB28" s="1"/>
      <c r="BC28" s="1"/>
      <c r="BD28" s="1"/>
      <c r="BE28" s="382"/>
      <c r="BF28" s="382"/>
      <c r="BG28" s="382"/>
      <c r="BH28" s="1"/>
      <c r="BI28" s="405"/>
      <c r="BJ28" s="405"/>
      <c r="BK28" s="405"/>
      <c r="BL28" s="405"/>
      <c r="BM28" s="405"/>
      <c r="BN28" s="405"/>
      <c r="BO28" s="405"/>
      <c r="BP28" s="1"/>
      <c r="BQ28" s="405"/>
      <c r="BR28" s="405"/>
      <c r="BS28" s="405"/>
      <c r="BT28" s="405"/>
      <c r="BU28" s="405"/>
      <c r="BV28" s="405"/>
      <c r="BW28" s="405"/>
      <c r="BX28" s="3"/>
      <c r="BY28" s="14"/>
      <c r="BZ28" s="14"/>
    </row>
    <row r="29" spans="2:78" s="5" customFormat="1" ht="18" customHeight="1">
      <c r="B29" s="34" t="s">
        <v>1028</v>
      </c>
      <c r="C29" s="28"/>
      <c r="D29" s="28"/>
      <c r="E29" s="1"/>
      <c r="F29" s="3"/>
      <c r="G29" s="1"/>
      <c r="H29" s="1"/>
      <c r="I29" s="1"/>
      <c r="J29" s="1"/>
      <c r="K29" s="1"/>
      <c r="L29" s="1"/>
      <c r="M29" s="1"/>
      <c r="N29" s="1"/>
      <c r="O29" s="1"/>
      <c r="P29" s="1"/>
      <c r="Q29" s="1"/>
      <c r="R29" s="1"/>
      <c r="S29" s="18">
        <v>140</v>
      </c>
      <c r="T29" s="1"/>
      <c r="U29" s="393"/>
      <c r="V29" s="393"/>
      <c r="W29" s="393"/>
      <c r="X29" s="1"/>
      <c r="Y29" s="394">
        <f>+Y30</f>
        <v>29976655258</v>
      </c>
      <c r="Z29" s="394"/>
      <c r="AA29" s="394"/>
      <c r="AB29" s="394"/>
      <c r="AC29" s="394"/>
      <c r="AD29" s="394"/>
      <c r="AE29" s="394"/>
      <c r="AF29" s="1"/>
      <c r="AG29" s="394">
        <f>IF(ISBLANK($S29)=FALSE,VLOOKUP($S29,'[1]lien ket'!$A:$J,'[1]lien ket'!$J$8,0),0)</f>
        <v>25478884870</v>
      </c>
      <c r="AH29" s="394"/>
      <c r="AI29" s="394"/>
      <c r="AJ29" s="394"/>
      <c r="AK29" s="394"/>
      <c r="AL29" s="394"/>
      <c r="AM29" s="394"/>
      <c r="AO29" s="34" t="s">
        <v>1029</v>
      </c>
      <c r="AP29" s="28"/>
      <c r="AQ29" s="28"/>
      <c r="AR29" s="1"/>
      <c r="AS29" s="3"/>
      <c r="AT29" s="1"/>
      <c r="AU29" s="1"/>
      <c r="AV29" s="1"/>
      <c r="AW29" s="1"/>
      <c r="AX29" s="1"/>
      <c r="AY29" s="1"/>
      <c r="AZ29" s="1"/>
      <c r="BA29" s="1"/>
      <c r="BB29" s="1"/>
      <c r="BC29" s="1"/>
      <c r="BD29" s="1"/>
      <c r="BE29" s="382"/>
      <c r="BF29" s="382"/>
      <c r="BG29" s="382"/>
      <c r="BH29" s="1"/>
      <c r="BI29" s="405"/>
      <c r="BJ29" s="405"/>
      <c r="BK29" s="405"/>
      <c r="BL29" s="405"/>
      <c r="BM29" s="405"/>
      <c r="BN29" s="405"/>
      <c r="BO29" s="405"/>
      <c r="BP29" s="1"/>
      <c r="BQ29" s="405"/>
      <c r="BR29" s="405"/>
      <c r="BS29" s="405"/>
      <c r="BT29" s="405"/>
      <c r="BU29" s="405"/>
      <c r="BV29" s="405"/>
      <c r="BW29" s="405"/>
      <c r="BX29" s="3"/>
      <c r="BY29" s="14"/>
      <c r="BZ29" s="14"/>
    </row>
    <row r="30" spans="2:78" s="5" customFormat="1" ht="18" customHeight="1">
      <c r="B30" s="35" t="s">
        <v>1030</v>
      </c>
      <c r="C30" s="28"/>
      <c r="D30" s="28"/>
      <c r="E30" s="1"/>
      <c r="F30" s="3"/>
      <c r="G30" s="1"/>
      <c r="H30" s="1"/>
      <c r="I30" s="1"/>
      <c r="J30" s="1"/>
      <c r="K30" s="1"/>
      <c r="L30" s="1"/>
      <c r="M30" s="1"/>
      <c r="N30" s="1"/>
      <c r="O30" s="1"/>
      <c r="P30" s="1"/>
      <c r="Q30" s="1"/>
      <c r="R30" s="1"/>
      <c r="S30" s="29">
        <v>141</v>
      </c>
      <c r="T30" s="1"/>
      <c r="U30" s="393" t="s">
        <v>1031</v>
      </c>
      <c r="V30" s="393"/>
      <c r="W30" s="393"/>
      <c r="X30" s="1"/>
      <c r="Y30" s="405">
        <v>29976655258</v>
      </c>
      <c r="Z30" s="405"/>
      <c r="AA30" s="405"/>
      <c r="AB30" s="405"/>
      <c r="AC30" s="405"/>
      <c r="AD30" s="405"/>
      <c r="AE30" s="405"/>
      <c r="AF30" s="1"/>
      <c r="AG30" s="405">
        <f>IF(ISBLANK($S30)=FALSE,VLOOKUP($S30,'[1]lien ket'!$A:$J,'[1]lien ket'!$J$8,0),0)</f>
        <v>25478884870</v>
      </c>
      <c r="AH30" s="405"/>
      <c r="AI30" s="405"/>
      <c r="AJ30" s="405"/>
      <c r="AK30" s="405"/>
      <c r="AL30" s="405"/>
      <c r="AM30" s="405"/>
      <c r="AO30" s="35" t="s">
        <v>1032</v>
      </c>
      <c r="AP30" s="28"/>
      <c r="AQ30" s="28"/>
      <c r="AR30" s="1"/>
      <c r="AS30" s="3"/>
      <c r="AT30" s="1"/>
      <c r="AU30" s="1"/>
      <c r="AV30" s="1"/>
      <c r="AW30" s="1"/>
      <c r="AX30" s="1"/>
      <c r="AY30" s="1"/>
      <c r="AZ30" s="1"/>
      <c r="BA30" s="1"/>
      <c r="BB30" s="1"/>
      <c r="BC30" s="1"/>
      <c r="BD30" s="1"/>
      <c r="BE30" s="391">
        <v>3</v>
      </c>
      <c r="BF30" s="391"/>
      <c r="BG30" s="391"/>
      <c r="BH30" s="1"/>
      <c r="BI30" s="405"/>
      <c r="BJ30" s="405"/>
      <c r="BK30" s="405"/>
      <c r="BL30" s="405"/>
      <c r="BM30" s="405"/>
      <c r="BN30" s="405"/>
      <c r="BO30" s="405"/>
      <c r="BP30" s="1"/>
      <c r="BQ30" s="405"/>
      <c r="BR30" s="405"/>
      <c r="BS30" s="405"/>
      <c r="BT30" s="405"/>
      <c r="BU30" s="405"/>
      <c r="BV30" s="405"/>
      <c r="BW30" s="405"/>
      <c r="BX30" s="3"/>
      <c r="BY30" s="14"/>
      <c r="BZ30" s="14"/>
    </row>
    <row r="31" spans="2:78" s="5" customFormat="1" ht="18" customHeight="1">
      <c r="B31" s="35" t="s">
        <v>1033</v>
      </c>
      <c r="C31" s="28"/>
      <c r="D31" s="28"/>
      <c r="E31" s="1"/>
      <c r="F31" s="3"/>
      <c r="G31" s="1"/>
      <c r="H31" s="1"/>
      <c r="I31" s="1"/>
      <c r="J31" s="1"/>
      <c r="K31" s="1"/>
      <c r="L31" s="1"/>
      <c r="M31" s="1"/>
      <c r="N31" s="1"/>
      <c r="O31" s="1"/>
      <c r="P31" s="1"/>
      <c r="Q31" s="1"/>
      <c r="R31" s="1"/>
      <c r="S31" s="29">
        <v>149</v>
      </c>
      <c r="T31" s="1"/>
      <c r="U31" s="382"/>
      <c r="V31" s="382"/>
      <c r="W31" s="382"/>
      <c r="X31" s="1"/>
      <c r="Y31" s="369">
        <f>IF(ISBLANK($S31)=FALSE,VLOOKUP($S31,'[1]lien ket'!$A:$J,'[1]lien ket'!$F$8,0),0)</f>
        <v>0</v>
      </c>
      <c r="Z31" s="369"/>
      <c r="AA31" s="369"/>
      <c r="AB31" s="369"/>
      <c r="AC31" s="369"/>
      <c r="AD31" s="369"/>
      <c r="AE31" s="369"/>
      <c r="AF31" s="37"/>
      <c r="AG31" s="369">
        <f>IF(ISBLANK($S31)=FALSE,VLOOKUP($S31,'[1]lien ket'!$A:$J,'[1]lien ket'!$J$8,0),0)</f>
        <v>0</v>
      </c>
      <c r="AH31" s="369"/>
      <c r="AI31" s="369"/>
      <c r="AJ31" s="369"/>
      <c r="AK31" s="369"/>
      <c r="AL31" s="369"/>
      <c r="AM31" s="369"/>
      <c r="AO31" s="35" t="s">
        <v>1034</v>
      </c>
      <c r="AP31" s="28"/>
      <c r="AQ31" s="28"/>
      <c r="AR31" s="1"/>
      <c r="AS31" s="3"/>
      <c r="AT31" s="1"/>
      <c r="AU31" s="1"/>
      <c r="AV31" s="1"/>
      <c r="AW31" s="1"/>
      <c r="AX31" s="1"/>
      <c r="AY31" s="1"/>
      <c r="AZ31" s="1"/>
      <c r="BA31" s="1"/>
      <c r="BB31" s="1"/>
      <c r="BC31" s="1"/>
      <c r="BD31" s="1"/>
      <c r="BE31" s="382"/>
      <c r="BF31" s="382"/>
      <c r="BG31" s="382"/>
      <c r="BH31" s="1"/>
      <c r="BI31" s="405"/>
      <c r="BJ31" s="405"/>
      <c r="BK31" s="405"/>
      <c r="BL31" s="405"/>
      <c r="BM31" s="405"/>
      <c r="BN31" s="405"/>
      <c r="BO31" s="405"/>
      <c r="BP31" s="1"/>
      <c r="BQ31" s="405"/>
      <c r="BR31" s="405"/>
      <c r="BS31" s="405"/>
      <c r="BT31" s="405"/>
      <c r="BU31" s="405"/>
      <c r="BV31" s="405"/>
      <c r="BW31" s="405"/>
      <c r="BX31" s="3"/>
      <c r="BY31" s="14"/>
      <c r="BZ31" s="14"/>
    </row>
    <row r="32" spans="2:78" s="5" customFormat="1" ht="12" customHeight="1">
      <c r="B32" s="30"/>
      <c r="C32" s="28"/>
      <c r="D32" s="28"/>
      <c r="E32" s="1"/>
      <c r="F32" s="3"/>
      <c r="G32" s="1"/>
      <c r="H32" s="1"/>
      <c r="I32" s="1"/>
      <c r="J32" s="1"/>
      <c r="K32" s="1"/>
      <c r="L32" s="1"/>
      <c r="M32" s="1"/>
      <c r="N32" s="1"/>
      <c r="O32" s="1"/>
      <c r="P32" s="1"/>
      <c r="Q32" s="1"/>
      <c r="R32" s="1"/>
      <c r="S32" s="29"/>
      <c r="T32" s="1"/>
      <c r="U32" s="382"/>
      <c r="V32" s="382"/>
      <c r="W32" s="382"/>
      <c r="X32" s="1"/>
      <c r="Y32" s="405"/>
      <c r="Z32" s="405"/>
      <c r="AA32" s="405"/>
      <c r="AB32" s="405"/>
      <c r="AC32" s="405"/>
      <c r="AD32" s="405"/>
      <c r="AE32" s="405"/>
      <c r="AF32" s="1"/>
      <c r="AG32" s="405"/>
      <c r="AH32" s="405"/>
      <c r="AI32" s="405"/>
      <c r="AJ32" s="405"/>
      <c r="AK32" s="405"/>
      <c r="AL32" s="405"/>
      <c r="AM32" s="405"/>
      <c r="AO32" s="30"/>
      <c r="AP32" s="28"/>
      <c r="AQ32" s="28"/>
      <c r="AR32" s="1"/>
      <c r="AS32" s="3"/>
      <c r="AT32" s="1"/>
      <c r="AU32" s="1"/>
      <c r="AV32" s="1"/>
      <c r="AW32" s="1"/>
      <c r="AX32" s="1"/>
      <c r="AY32" s="1"/>
      <c r="AZ32" s="1"/>
      <c r="BA32" s="1"/>
      <c r="BB32" s="1"/>
      <c r="BC32" s="1"/>
      <c r="BD32" s="1"/>
      <c r="BE32" s="382"/>
      <c r="BF32" s="382"/>
      <c r="BG32" s="382"/>
      <c r="BH32" s="1"/>
      <c r="BI32" s="405"/>
      <c r="BJ32" s="405"/>
      <c r="BK32" s="405"/>
      <c r="BL32" s="405"/>
      <c r="BM32" s="405"/>
      <c r="BN32" s="405"/>
      <c r="BO32" s="405"/>
      <c r="BP32" s="1"/>
      <c r="BQ32" s="405"/>
      <c r="BR32" s="405"/>
      <c r="BS32" s="405"/>
      <c r="BT32" s="405"/>
      <c r="BU32" s="405"/>
      <c r="BV32" s="405"/>
      <c r="BW32" s="405"/>
      <c r="BX32" s="3"/>
      <c r="BY32" s="14"/>
      <c r="BZ32" s="14"/>
    </row>
    <row r="33" spans="2:78" s="5" customFormat="1" ht="18" customHeight="1">
      <c r="B33" s="34" t="s">
        <v>1035</v>
      </c>
      <c r="C33" s="28"/>
      <c r="D33" s="28"/>
      <c r="E33" s="1"/>
      <c r="F33" s="3"/>
      <c r="G33" s="1"/>
      <c r="H33" s="1"/>
      <c r="I33" s="1"/>
      <c r="J33" s="1"/>
      <c r="K33" s="1"/>
      <c r="L33" s="1"/>
      <c r="M33" s="1"/>
      <c r="N33" s="1"/>
      <c r="O33" s="1"/>
      <c r="P33" s="1"/>
      <c r="Q33" s="1"/>
      <c r="R33" s="1"/>
      <c r="S33" s="18">
        <v>150</v>
      </c>
      <c r="T33" s="1"/>
      <c r="U33" s="382"/>
      <c r="V33" s="382"/>
      <c r="W33" s="382"/>
      <c r="X33" s="1"/>
      <c r="Y33" s="394">
        <f>+Y34+Y35+Y36+Y37</f>
        <v>2974921685</v>
      </c>
      <c r="Z33" s="394"/>
      <c r="AA33" s="394"/>
      <c r="AB33" s="394"/>
      <c r="AC33" s="394"/>
      <c r="AD33" s="394"/>
      <c r="AE33" s="394"/>
      <c r="AF33" s="1"/>
      <c r="AG33" s="394">
        <f>IF(ISBLANK($S33)=FALSE,VLOOKUP($S33,'[1]lien ket'!$A:$J,'[1]lien ket'!$J$8,0),0)</f>
        <v>1591384936</v>
      </c>
      <c r="AH33" s="394"/>
      <c r="AI33" s="394"/>
      <c r="AJ33" s="394"/>
      <c r="AK33" s="394"/>
      <c r="AL33" s="394"/>
      <c r="AM33" s="394"/>
      <c r="AO33" s="34" t="s">
        <v>1036</v>
      </c>
      <c r="AP33" s="28"/>
      <c r="AQ33" s="28"/>
      <c r="AR33" s="1"/>
      <c r="AS33" s="3"/>
      <c r="AT33" s="1"/>
      <c r="AU33" s="1"/>
      <c r="AV33" s="1"/>
      <c r="AW33" s="1"/>
      <c r="AX33" s="1"/>
      <c r="AY33" s="1"/>
      <c r="AZ33" s="1"/>
      <c r="BA33" s="1"/>
      <c r="BB33" s="1"/>
      <c r="BC33" s="1"/>
      <c r="BD33" s="1"/>
      <c r="BE33" s="382"/>
      <c r="BF33" s="382"/>
      <c r="BG33" s="382"/>
      <c r="BH33" s="1"/>
      <c r="BI33" s="405"/>
      <c r="BJ33" s="405"/>
      <c r="BK33" s="405"/>
      <c r="BL33" s="405"/>
      <c r="BM33" s="405"/>
      <c r="BN33" s="405"/>
      <c r="BO33" s="405"/>
      <c r="BP33" s="1"/>
      <c r="BQ33" s="405"/>
      <c r="BR33" s="405"/>
      <c r="BS33" s="405"/>
      <c r="BT33" s="405"/>
      <c r="BU33" s="405"/>
      <c r="BV33" s="405"/>
      <c r="BW33" s="405"/>
      <c r="BX33" s="3"/>
      <c r="BY33" s="14"/>
      <c r="BZ33" s="14"/>
    </row>
    <row r="34" spans="2:78" s="5" customFormat="1" ht="18" customHeight="1">
      <c r="B34" s="35" t="s">
        <v>1037</v>
      </c>
      <c r="C34" s="28"/>
      <c r="D34" s="28"/>
      <c r="E34" s="1"/>
      <c r="F34" s="3"/>
      <c r="G34" s="1"/>
      <c r="H34" s="1"/>
      <c r="I34" s="1"/>
      <c r="J34" s="1"/>
      <c r="K34" s="1"/>
      <c r="L34" s="1"/>
      <c r="M34" s="1"/>
      <c r="N34" s="1"/>
      <c r="O34" s="1"/>
      <c r="P34" s="1"/>
      <c r="Q34" s="1"/>
      <c r="R34" s="1"/>
      <c r="S34" s="29">
        <v>151</v>
      </c>
      <c r="T34" s="1"/>
      <c r="U34" s="382"/>
      <c r="V34" s="382"/>
      <c r="W34" s="382"/>
      <c r="X34" s="1"/>
      <c r="Y34" s="405">
        <v>982122447</v>
      </c>
      <c r="Z34" s="405"/>
      <c r="AA34" s="405"/>
      <c r="AB34" s="405"/>
      <c r="AC34" s="405"/>
      <c r="AD34" s="405"/>
      <c r="AE34" s="405"/>
      <c r="AF34" s="1"/>
      <c r="AG34" s="405">
        <f>IF(ISBLANK($S34)=FALSE,VLOOKUP($S34,'[1]lien ket'!$A:$J,'[1]lien ket'!$J$8,0),0)</f>
        <v>0</v>
      </c>
      <c r="AH34" s="405"/>
      <c r="AI34" s="405"/>
      <c r="AJ34" s="405"/>
      <c r="AK34" s="405"/>
      <c r="AL34" s="405"/>
      <c r="AM34" s="405"/>
      <c r="AO34" s="35" t="s">
        <v>1038</v>
      </c>
      <c r="AP34" s="28"/>
      <c r="AQ34" s="28"/>
      <c r="AR34" s="1"/>
      <c r="AS34" s="3"/>
      <c r="AT34" s="1"/>
      <c r="AU34" s="1"/>
      <c r="AV34" s="1"/>
      <c r="AW34" s="1"/>
      <c r="AX34" s="1"/>
      <c r="AY34" s="1"/>
      <c r="AZ34" s="1"/>
      <c r="BA34" s="1"/>
      <c r="BB34" s="1"/>
      <c r="BC34" s="1"/>
      <c r="BD34" s="1"/>
      <c r="BE34" s="382"/>
      <c r="BF34" s="382"/>
      <c r="BG34" s="382"/>
      <c r="BH34" s="1"/>
      <c r="BI34" s="405"/>
      <c r="BJ34" s="405"/>
      <c r="BK34" s="405"/>
      <c r="BL34" s="405"/>
      <c r="BM34" s="405"/>
      <c r="BN34" s="405"/>
      <c r="BO34" s="405"/>
      <c r="BP34" s="1"/>
      <c r="BQ34" s="405"/>
      <c r="BR34" s="405"/>
      <c r="BS34" s="405"/>
      <c r="BT34" s="405"/>
      <c r="BU34" s="405"/>
      <c r="BV34" s="405"/>
      <c r="BW34" s="405"/>
      <c r="BX34" s="3"/>
      <c r="BY34" s="14"/>
      <c r="BZ34" s="14"/>
    </row>
    <row r="35" spans="2:78" s="5" customFormat="1" ht="18" customHeight="1">
      <c r="B35" s="35" t="s">
        <v>1039</v>
      </c>
      <c r="C35" s="28"/>
      <c r="D35" s="28"/>
      <c r="E35" s="1"/>
      <c r="F35" s="3"/>
      <c r="G35" s="1"/>
      <c r="H35" s="1"/>
      <c r="I35" s="1"/>
      <c r="J35" s="1"/>
      <c r="K35" s="1"/>
      <c r="L35" s="1"/>
      <c r="M35" s="1"/>
      <c r="N35" s="1"/>
      <c r="O35" s="1"/>
      <c r="P35" s="1"/>
      <c r="Q35" s="1"/>
      <c r="R35" s="1"/>
      <c r="S35" s="29">
        <v>152</v>
      </c>
      <c r="T35" s="1"/>
      <c r="U35" s="382"/>
      <c r="V35" s="382"/>
      <c r="W35" s="382"/>
      <c r="X35" s="1"/>
      <c r="Y35" s="405"/>
      <c r="Z35" s="405"/>
      <c r="AA35" s="405"/>
      <c r="AB35" s="405"/>
      <c r="AC35" s="405"/>
      <c r="AD35" s="405"/>
      <c r="AE35" s="405"/>
      <c r="AF35" s="1"/>
      <c r="AG35" s="405">
        <f>IF(ISBLANK($S35)=FALSE,VLOOKUP($S35,'[1]lien ket'!$A:$J,'[1]lien ket'!$J$8,0),0)</f>
        <v>0</v>
      </c>
      <c r="AH35" s="405"/>
      <c r="AI35" s="405"/>
      <c r="AJ35" s="405"/>
      <c r="AK35" s="405"/>
      <c r="AL35" s="405"/>
      <c r="AM35" s="405"/>
      <c r="AO35" s="35"/>
      <c r="AP35" s="28"/>
      <c r="AQ35" s="28"/>
      <c r="AR35" s="1"/>
      <c r="AS35" s="3"/>
      <c r="AT35" s="1"/>
      <c r="AU35" s="1"/>
      <c r="AV35" s="1"/>
      <c r="AW35" s="1"/>
      <c r="AX35" s="1"/>
      <c r="AY35" s="1"/>
      <c r="AZ35" s="1"/>
      <c r="BA35" s="1"/>
      <c r="BB35" s="1"/>
      <c r="BC35" s="1"/>
      <c r="BD35" s="1"/>
      <c r="BE35" s="29"/>
      <c r="BF35" s="29"/>
      <c r="BG35" s="29"/>
      <c r="BH35" s="1"/>
      <c r="BI35" s="3"/>
      <c r="BJ35" s="3"/>
      <c r="BK35" s="3"/>
      <c r="BL35" s="3"/>
      <c r="BM35" s="3"/>
      <c r="BN35" s="3"/>
      <c r="BO35" s="3"/>
      <c r="BP35" s="1"/>
      <c r="BQ35" s="3"/>
      <c r="BR35" s="3"/>
      <c r="BS35" s="3"/>
      <c r="BT35" s="3"/>
      <c r="BU35" s="3"/>
      <c r="BV35" s="3"/>
      <c r="BW35" s="3"/>
      <c r="BX35" s="3"/>
      <c r="BY35" s="14"/>
      <c r="BZ35" s="14"/>
    </row>
    <row r="36" spans="2:78" s="5" customFormat="1" ht="18" customHeight="1">
      <c r="B36" s="35" t="s">
        <v>1040</v>
      </c>
      <c r="C36" s="28"/>
      <c r="D36" s="28"/>
      <c r="E36" s="1"/>
      <c r="F36" s="3"/>
      <c r="G36" s="1"/>
      <c r="H36" s="1"/>
      <c r="I36" s="1"/>
      <c r="J36" s="1"/>
      <c r="K36" s="1"/>
      <c r="L36" s="1"/>
      <c r="M36" s="1"/>
      <c r="N36" s="1"/>
      <c r="O36" s="1"/>
      <c r="P36" s="1"/>
      <c r="Q36" s="1"/>
      <c r="R36" s="1"/>
      <c r="S36" s="29">
        <v>154</v>
      </c>
      <c r="T36" s="1"/>
      <c r="U36" s="393" t="s">
        <v>0</v>
      </c>
      <c r="V36" s="393"/>
      <c r="W36" s="393"/>
      <c r="X36" s="1"/>
      <c r="Y36" s="405">
        <f>IF(ISBLANK($S36)=FALSE,VLOOKUP($S36,'[1]lien ket'!$A:$J,'[1]lien ket'!$F$8,0),0)</f>
        <v>0</v>
      </c>
      <c r="Z36" s="405"/>
      <c r="AA36" s="405"/>
      <c r="AB36" s="405"/>
      <c r="AC36" s="405"/>
      <c r="AD36" s="405"/>
      <c r="AE36" s="405"/>
      <c r="AF36" s="1"/>
      <c r="AG36" s="405">
        <f>IF(ISBLANK($S36)=FALSE,VLOOKUP($S36,'[1]lien ket'!$A:$J,'[1]lien ket'!$J$8,0),0)</f>
        <v>0</v>
      </c>
      <c r="AH36" s="405"/>
      <c r="AI36" s="405"/>
      <c r="AJ36" s="405"/>
      <c r="AK36" s="405"/>
      <c r="AL36" s="405"/>
      <c r="AM36" s="405"/>
      <c r="AO36" s="35" t="s">
        <v>1</v>
      </c>
      <c r="AP36" s="28"/>
      <c r="AQ36" s="28"/>
      <c r="AR36" s="1"/>
      <c r="AS36" s="3"/>
      <c r="AT36" s="1"/>
      <c r="AU36" s="1"/>
      <c r="AV36" s="1"/>
      <c r="AW36" s="1"/>
      <c r="AX36" s="1"/>
      <c r="AY36" s="1"/>
      <c r="AZ36" s="1"/>
      <c r="BA36" s="1"/>
      <c r="BB36" s="1"/>
      <c r="BC36" s="1"/>
      <c r="BD36" s="1"/>
      <c r="BE36" s="391">
        <v>4</v>
      </c>
      <c r="BF36" s="391"/>
      <c r="BG36" s="391"/>
      <c r="BH36" s="1"/>
      <c r="BI36" s="405"/>
      <c r="BJ36" s="405"/>
      <c r="BK36" s="405"/>
      <c r="BL36" s="405"/>
      <c r="BM36" s="405"/>
      <c r="BN36" s="405"/>
      <c r="BO36" s="405"/>
      <c r="BP36" s="1"/>
      <c r="BQ36" s="405"/>
      <c r="BR36" s="405"/>
      <c r="BS36" s="405"/>
      <c r="BT36" s="405"/>
      <c r="BU36" s="405"/>
      <c r="BV36" s="405"/>
      <c r="BW36" s="405"/>
      <c r="BX36" s="3"/>
      <c r="BY36" s="14"/>
      <c r="BZ36" s="14"/>
    </row>
    <row r="37" spans="2:78" s="5" customFormat="1" ht="18" customHeight="1">
      <c r="B37" s="35" t="s">
        <v>2</v>
      </c>
      <c r="C37" s="28"/>
      <c r="D37" s="28"/>
      <c r="E37" s="1"/>
      <c r="F37" s="3"/>
      <c r="G37" s="1"/>
      <c r="H37" s="1"/>
      <c r="I37" s="1"/>
      <c r="J37" s="1"/>
      <c r="K37" s="1"/>
      <c r="L37" s="1"/>
      <c r="M37" s="1"/>
      <c r="N37" s="1"/>
      <c r="O37" s="1"/>
      <c r="P37" s="1"/>
      <c r="Q37" s="1"/>
      <c r="R37" s="1"/>
      <c r="S37" s="29">
        <v>158</v>
      </c>
      <c r="T37" s="1"/>
      <c r="U37" s="381"/>
      <c r="V37" s="381"/>
      <c r="W37" s="381"/>
      <c r="X37" s="1"/>
      <c r="Y37" s="405">
        <v>1992799238</v>
      </c>
      <c r="Z37" s="405"/>
      <c r="AA37" s="405"/>
      <c r="AB37" s="405"/>
      <c r="AC37" s="405"/>
      <c r="AD37" s="405"/>
      <c r="AE37" s="405"/>
      <c r="AF37" s="1"/>
      <c r="AG37" s="405">
        <f>IF(ISBLANK($S37)=FALSE,VLOOKUP($S37,'[1]lien ket'!$A:$J,'[1]lien ket'!$J$8,0),0)</f>
        <v>1591384936</v>
      </c>
      <c r="AH37" s="405"/>
      <c r="AI37" s="405"/>
      <c r="AJ37" s="405"/>
      <c r="AK37" s="405"/>
      <c r="AL37" s="405"/>
      <c r="AM37" s="405"/>
      <c r="AO37" s="35" t="s">
        <v>3</v>
      </c>
      <c r="AP37" s="28"/>
      <c r="AQ37" s="28"/>
      <c r="AR37" s="1"/>
      <c r="AS37" s="3"/>
      <c r="AT37" s="1"/>
      <c r="AU37" s="1"/>
      <c r="AV37" s="1"/>
      <c r="AW37" s="1"/>
      <c r="AX37" s="1"/>
      <c r="AY37" s="1"/>
      <c r="AZ37" s="1"/>
      <c r="BA37" s="1"/>
      <c r="BB37" s="1"/>
      <c r="BC37" s="1"/>
      <c r="BD37" s="1"/>
      <c r="BE37" s="382"/>
      <c r="BF37" s="382"/>
      <c r="BG37" s="382"/>
      <c r="BH37" s="1"/>
      <c r="BI37" s="405"/>
      <c r="BJ37" s="405"/>
      <c r="BK37" s="405"/>
      <c r="BL37" s="405"/>
      <c r="BM37" s="405"/>
      <c r="BN37" s="405"/>
      <c r="BO37" s="405"/>
      <c r="BP37" s="1"/>
      <c r="BQ37" s="405"/>
      <c r="BR37" s="405"/>
      <c r="BS37" s="405"/>
      <c r="BT37" s="405"/>
      <c r="BU37" s="405"/>
      <c r="BV37" s="405"/>
      <c r="BW37" s="405"/>
      <c r="BX37" s="3"/>
      <c r="BY37" s="14"/>
      <c r="BZ37" s="14"/>
    </row>
    <row r="38" spans="2:78" s="5" customFormat="1" ht="13.5" customHeight="1">
      <c r="B38" s="30"/>
      <c r="C38" s="28"/>
      <c r="D38" s="28"/>
      <c r="E38" s="1"/>
      <c r="F38" s="3"/>
      <c r="G38" s="1"/>
      <c r="H38" s="1"/>
      <c r="I38" s="1"/>
      <c r="J38" s="1"/>
      <c r="K38" s="1"/>
      <c r="L38" s="1"/>
      <c r="M38" s="1"/>
      <c r="N38" s="1"/>
      <c r="O38" s="1"/>
      <c r="P38" s="1"/>
      <c r="Q38" s="1"/>
      <c r="R38" s="1"/>
      <c r="S38" s="29"/>
      <c r="T38" s="1"/>
      <c r="U38" s="382"/>
      <c r="V38" s="382"/>
      <c r="W38" s="382"/>
      <c r="X38" s="1"/>
      <c r="Y38" s="405"/>
      <c r="Z38" s="405"/>
      <c r="AA38" s="405"/>
      <c r="AB38" s="405"/>
      <c r="AC38" s="405"/>
      <c r="AD38" s="405"/>
      <c r="AE38" s="405"/>
      <c r="AF38" s="1"/>
      <c r="AG38" s="405"/>
      <c r="AH38" s="405"/>
      <c r="AI38" s="405"/>
      <c r="AJ38" s="405"/>
      <c r="AK38" s="405"/>
      <c r="AL38" s="405"/>
      <c r="AM38" s="405"/>
      <c r="AO38" s="30"/>
      <c r="AP38" s="28"/>
      <c r="AQ38" s="28"/>
      <c r="AR38" s="1"/>
      <c r="AS38" s="3"/>
      <c r="AT38" s="1"/>
      <c r="AU38" s="1"/>
      <c r="AV38" s="1"/>
      <c r="AW38" s="1"/>
      <c r="AX38" s="1"/>
      <c r="AY38" s="1"/>
      <c r="AZ38" s="1"/>
      <c r="BA38" s="1"/>
      <c r="BB38" s="1"/>
      <c r="BC38" s="1"/>
      <c r="BD38" s="1"/>
      <c r="BE38" s="382"/>
      <c r="BF38" s="382"/>
      <c r="BG38" s="382"/>
      <c r="BH38" s="1"/>
      <c r="BI38" s="405"/>
      <c r="BJ38" s="405"/>
      <c r="BK38" s="405"/>
      <c r="BL38" s="405"/>
      <c r="BM38" s="405"/>
      <c r="BN38" s="405"/>
      <c r="BO38" s="405"/>
      <c r="BP38" s="1"/>
      <c r="BQ38" s="405"/>
      <c r="BR38" s="405"/>
      <c r="BS38" s="405"/>
      <c r="BT38" s="405"/>
      <c r="BU38" s="405"/>
      <c r="BV38" s="405"/>
      <c r="BW38" s="405"/>
      <c r="BX38" s="3"/>
      <c r="BY38" s="14"/>
      <c r="BZ38" s="14"/>
    </row>
    <row r="39" spans="2:78" s="5" customFormat="1" ht="18" customHeight="1">
      <c r="B39" s="38" t="s">
        <v>4</v>
      </c>
      <c r="C39" s="28"/>
      <c r="D39" s="28"/>
      <c r="E39" s="1"/>
      <c r="F39" s="3"/>
      <c r="G39" s="1"/>
      <c r="H39" s="1"/>
      <c r="I39" s="1"/>
      <c r="J39" s="1"/>
      <c r="K39" s="1"/>
      <c r="L39" s="1"/>
      <c r="M39" s="1"/>
      <c r="N39" s="1"/>
      <c r="O39" s="1"/>
      <c r="P39" s="1"/>
      <c r="Q39" s="1"/>
      <c r="R39" s="1"/>
      <c r="S39" s="18">
        <v>200</v>
      </c>
      <c r="T39" s="1"/>
      <c r="U39" s="382"/>
      <c r="V39" s="382"/>
      <c r="W39" s="382"/>
      <c r="X39" s="1"/>
      <c r="Y39" s="394">
        <f>+Y41+Y54+Y66+Y70+Y77</f>
        <v>71088442150</v>
      </c>
      <c r="Z39" s="394"/>
      <c r="AA39" s="394"/>
      <c r="AB39" s="394"/>
      <c r="AC39" s="394"/>
      <c r="AD39" s="394"/>
      <c r="AE39" s="394"/>
      <c r="AF39" s="1"/>
      <c r="AG39" s="394">
        <f>IF(ISBLANK($S39)=FALSE,VLOOKUP($S39,'[1]lien ket'!$A:$J,'[1]lien ket'!$J$8,0),0)</f>
        <v>48307159558</v>
      </c>
      <c r="AH39" s="394"/>
      <c r="AI39" s="394"/>
      <c r="AJ39" s="394"/>
      <c r="AK39" s="394"/>
      <c r="AL39" s="394"/>
      <c r="AM39" s="394"/>
      <c r="AO39" s="38" t="s">
        <v>5</v>
      </c>
      <c r="AP39" s="28"/>
      <c r="AQ39" s="28"/>
      <c r="AR39" s="1"/>
      <c r="AS39" s="3"/>
      <c r="AT39" s="1"/>
      <c r="AU39" s="1"/>
      <c r="AV39" s="1"/>
      <c r="AW39" s="1"/>
      <c r="AX39" s="1"/>
      <c r="AY39" s="1"/>
      <c r="AZ39" s="1"/>
      <c r="BA39" s="1"/>
      <c r="BB39" s="1"/>
      <c r="BC39" s="1"/>
      <c r="BD39" s="1"/>
      <c r="BE39" s="382"/>
      <c r="BF39" s="382"/>
      <c r="BG39" s="382"/>
      <c r="BH39" s="1"/>
      <c r="BI39" s="405"/>
      <c r="BJ39" s="405"/>
      <c r="BK39" s="405"/>
      <c r="BL39" s="405"/>
      <c r="BM39" s="405"/>
      <c r="BN39" s="405"/>
      <c r="BO39" s="405"/>
      <c r="BP39" s="1"/>
      <c r="BQ39" s="405"/>
      <c r="BR39" s="405"/>
      <c r="BS39" s="405"/>
      <c r="BT39" s="405"/>
      <c r="BU39" s="405"/>
      <c r="BV39" s="405"/>
      <c r="BW39" s="405"/>
      <c r="BX39" s="3"/>
      <c r="BY39" s="14"/>
      <c r="BZ39" s="14"/>
    </row>
    <row r="40" spans="2:78" s="5" customFormat="1" ht="18" customHeight="1">
      <c r="B40" s="1"/>
      <c r="C40" s="28"/>
      <c r="D40" s="28"/>
      <c r="E40" s="1"/>
      <c r="F40" s="3"/>
      <c r="G40" s="1"/>
      <c r="H40" s="1"/>
      <c r="I40" s="1"/>
      <c r="J40" s="1"/>
      <c r="K40" s="1"/>
      <c r="L40" s="1"/>
      <c r="M40" s="1"/>
      <c r="N40" s="1"/>
      <c r="O40" s="1"/>
      <c r="P40" s="1"/>
      <c r="Q40" s="1"/>
      <c r="R40" s="1"/>
      <c r="S40" s="29"/>
      <c r="T40" s="1"/>
      <c r="U40" s="382"/>
      <c r="V40" s="382"/>
      <c r="W40" s="382"/>
      <c r="X40" s="1"/>
      <c r="Y40" s="405"/>
      <c r="Z40" s="405"/>
      <c r="AA40" s="405"/>
      <c r="AB40" s="405"/>
      <c r="AC40" s="405"/>
      <c r="AD40" s="405"/>
      <c r="AE40" s="405"/>
      <c r="AF40" s="1"/>
      <c r="AG40" s="405"/>
      <c r="AH40" s="405"/>
      <c r="AI40" s="405"/>
      <c r="AJ40" s="405"/>
      <c r="AK40" s="405"/>
      <c r="AL40" s="405"/>
      <c r="AM40" s="405"/>
      <c r="AO40" s="1"/>
      <c r="AP40" s="28"/>
      <c r="AQ40" s="28"/>
      <c r="AR40" s="1"/>
      <c r="AS40" s="3"/>
      <c r="AT40" s="1"/>
      <c r="AU40" s="1"/>
      <c r="AV40" s="1"/>
      <c r="AW40" s="1"/>
      <c r="AX40" s="1"/>
      <c r="AY40" s="1"/>
      <c r="AZ40" s="1"/>
      <c r="BA40" s="1"/>
      <c r="BB40" s="1"/>
      <c r="BC40" s="1"/>
      <c r="BD40" s="1"/>
      <c r="BE40" s="382"/>
      <c r="BF40" s="382"/>
      <c r="BG40" s="382"/>
      <c r="BH40" s="1"/>
      <c r="BI40" s="405"/>
      <c r="BJ40" s="405"/>
      <c r="BK40" s="405"/>
      <c r="BL40" s="405"/>
      <c r="BM40" s="405"/>
      <c r="BN40" s="405"/>
      <c r="BO40" s="405"/>
      <c r="BP40" s="1"/>
      <c r="BQ40" s="405"/>
      <c r="BR40" s="405"/>
      <c r="BS40" s="405"/>
      <c r="BT40" s="405"/>
      <c r="BU40" s="405"/>
      <c r="BV40" s="405"/>
      <c r="BW40" s="405"/>
      <c r="BX40" s="3"/>
      <c r="BY40" s="14"/>
      <c r="BZ40" s="14"/>
    </row>
    <row r="41" spans="2:78" s="5" customFormat="1" ht="18" customHeight="1">
      <c r="B41" s="2" t="s">
        <v>6</v>
      </c>
      <c r="C41" s="28"/>
      <c r="D41" s="28"/>
      <c r="E41" s="1"/>
      <c r="F41" s="3"/>
      <c r="G41" s="1"/>
      <c r="H41" s="1"/>
      <c r="I41" s="1"/>
      <c r="J41" s="1"/>
      <c r="K41" s="1"/>
      <c r="L41" s="1"/>
      <c r="M41" s="1"/>
      <c r="N41" s="1"/>
      <c r="O41" s="1"/>
      <c r="P41" s="1"/>
      <c r="Q41" s="1"/>
      <c r="R41" s="1"/>
      <c r="S41" s="18">
        <v>210</v>
      </c>
      <c r="T41" s="1"/>
      <c r="U41" s="368"/>
      <c r="V41" s="368"/>
      <c r="W41" s="368"/>
      <c r="X41" s="1"/>
      <c r="Y41" s="394">
        <f>IF(ISBLANK($S41)=FALSE,VLOOKUP($S41,'[1]lien ket'!$A:$J,'[1]lien ket'!$F$8,0),0)</f>
        <v>0</v>
      </c>
      <c r="Z41" s="394"/>
      <c r="AA41" s="394"/>
      <c r="AB41" s="394"/>
      <c r="AC41" s="394"/>
      <c r="AD41" s="394"/>
      <c r="AE41" s="394"/>
      <c r="AF41" s="1"/>
      <c r="AG41" s="394">
        <f>IF(ISBLANK($S41)=FALSE,VLOOKUP($S41,'[1]lien ket'!$A:$J,'[1]lien ket'!$J$8,0),0)</f>
        <v>0</v>
      </c>
      <c r="AH41" s="394"/>
      <c r="AI41" s="394"/>
      <c r="AJ41" s="394"/>
      <c r="AK41" s="394"/>
      <c r="AL41" s="394"/>
      <c r="AM41" s="394"/>
      <c r="AO41" s="2" t="s">
        <v>7</v>
      </c>
      <c r="AP41" s="28"/>
      <c r="AQ41" s="28"/>
      <c r="AR41" s="1"/>
      <c r="AS41" s="3"/>
      <c r="AT41" s="1"/>
      <c r="AU41" s="1"/>
      <c r="AV41" s="1"/>
      <c r="AW41" s="1"/>
      <c r="AX41" s="1"/>
      <c r="AY41" s="1"/>
      <c r="AZ41" s="1"/>
      <c r="BA41" s="1"/>
      <c r="BB41" s="1"/>
      <c r="BC41" s="1"/>
      <c r="BD41" s="1"/>
      <c r="BE41" s="382"/>
      <c r="BF41" s="382"/>
      <c r="BG41" s="382"/>
      <c r="BH41" s="1"/>
      <c r="BI41" s="405"/>
      <c r="BJ41" s="405"/>
      <c r="BK41" s="405"/>
      <c r="BL41" s="405"/>
      <c r="BM41" s="405"/>
      <c r="BN41" s="405"/>
      <c r="BO41" s="405"/>
      <c r="BP41" s="1"/>
      <c r="BQ41" s="405"/>
      <c r="BR41" s="405"/>
      <c r="BS41" s="405"/>
      <c r="BT41" s="405"/>
      <c r="BU41" s="405"/>
      <c r="BV41" s="405"/>
      <c r="BW41" s="405"/>
      <c r="BX41" s="3"/>
      <c r="BY41" s="14"/>
      <c r="BZ41" s="14"/>
    </row>
    <row r="42" spans="2:78" s="5" customFormat="1" ht="18" customHeight="1">
      <c r="B42" s="1" t="s">
        <v>8</v>
      </c>
      <c r="C42" s="28"/>
      <c r="D42" s="28"/>
      <c r="E42" s="1"/>
      <c r="F42" s="3"/>
      <c r="G42" s="1"/>
      <c r="H42" s="1"/>
      <c r="I42" s="1"/>
      <c r="J42" s="1"/>
      <c r="K42" s="1"/>
      <c r="L42" s="1"/>
      <c r="M42" s="1"/>
      <c r="N42" s="1"/>
      <c r="O42" s="1"/>
      <c r="P42" s="1"/>
      <c r="Q42" s="1"/>
      <c r="R42" s="1"/>
      <c r="S42" s="29">
        <v>211</v>
      </c>
      <c r="T42" s="1"/>
      <c r="U42" s="368"/>
      <c r="V42" s="368"/>
      <c r="W42" s="368"/>
      <c r="X42" s="1"/>
      <c r="Y42" s="405">
        <f>IF(ISBLANK($S42)=FALSE,VLOOKUP($S42,'[1]lien ket'!$A:$J,'[1]lien ket'!$F$8,0),0)</f>
        <v>0</v>
      </c>
      <c r="Z42" s="405"/>
      <c r="AA42" s="405"/>
      <c r="AB42" s="405"/>
      <c r="AC42" s="405"/>
      <c r="AD42" s="405"/>
      <c r="AE42" s="405"/>
      <c r="AF42" s="1"/>
      <c r="AG42" s="405">
        <f>IF(ISBLANK($S42)=FALSE,VLOOKUP($S42,'[1]lien ket'!$A:$J,'[1]lien ket'!$J$8,0),0)</f>
        <v>0</v>
      </c>
      <c r="AH42" s="405"/>
      <c r="AI42" s="405"/>
      <c r="AJ42" s="405"/>
      <c r="AK42" s="405"/>
      <c r="AL42" s="405"/>
      <c r="AM42" s="405"/>
      <c r="AO42" s="1" t="s">
        <v>9</v>
      </c>
      <c r="AP42" s="28"/>
      <c r="AQ42" s="28"/>
      <c r="AR42" s="1"/>
      <c r="AS42" s="3"/>
      <c r="AT42" s="1"/>
      <c r="AU42" s="1"/>
      <c r="AV42" s="1"/>
      <c r="AW42" s="1"/>
      <c r="AX42" s="1"/>
      <c r="AY42" s="1"/>
      <c r="AZ42" s="1"/>
      <c r="BA42" s="1"/>
      <c r="BB42" s="1"/>
      <c r="BC42" s="1"/>
      <c r="BD42" s="1"/>
      <c r="BE42" s="392">
        <v>5</v>
      </c>
      <c r="BF42" s="392"/>
      <c r="BG42" s="392"/>
      <c r="BH42" s="1"/>
      <c r="BI42" s="405"/>
      <c r="BJ42" s="405"/>
      <c r="BK42" s="405"/>
      <c r="BL42" s="405"/>
      <c r="BM42" s="405"/>
      <c r="BN42" s="405"/>
      <c r="BO42" s="405"/>
      <c r="BP42" s="1"/>
      <c r="BQ42" s="405"/>
      <c r="BR42" s="405"/>
      <c r="BS42" s="405"/>
      <c r="BT42" s="405"/>
      <c r="BU42" s="405"/>
      <c r="BV42" s="405"/>
      <c r="BW42" s="405"/>
      <c r="BX42" s="3"/>
      <c r="BY42" s="14"/>
      <c r="BZ42" s="14"/>
    </row>
    <row r="43" spans="2:78" s="5" customFormat="1" ht="18" customHeight="1">
      <c r="B43" s="1" t="s">
        <v>10</v>
      </c>
      <c r="C43" s="28"/>
      <c r="D43" s="28"/>
      <c r="E43" s="1"/>
      <c r="F43" s="3"/>
      <c r="G43" s="1"/>
      <c r="H43" s="1"/>
      <c r="I43" s="1"/>
      <c r="J43" s="1"/>
      <c r="K43" s="1"/>
      <c r="L43" s="1"/>
      <c r="M43" s="1"/>
      <c r="N43" s="1"/>
      <c r="O43" s="1"/>
      <c r="P43" s="1"/>
      <c r="Q43" s="1"/>
      <c r="R43" s="1"/>
      <c r="S43" s="29">
        <v>212</v>
      </c>
      <c r="T43" s="1"/>
      <c r="U43" s="368"/>
      <c r="V43" s="368"/>
      <c r="W43" s="368"/>
      <c r="X43" s="1"/>
      <c r="Y43" s="405">
        <v>0</v>
      </c>
      <c r="Z43" s="405"/>
      <c r="AA43" s="405"/>
      <c r="AB43" s="405"/>
      <c r="AC43" s="405"/>
      <c r="AD43" s="405"/>
      <c r="AE43" s="405"/>
      <c r="AF43" s="1"/>
      <c r="AG43" s="405">
        <v>0</v>
      </c>
      <c r="AH43" s="405"/>
      <c r="AI43" s="405"/>
      <c r="AJ43" s="405"/>
      <c r="AK43" s="405"/>
      <c r="AL43" s="405"/>
      <c r="AM43" s="405"/>
      <c r="AO43" s="1"/>
      <c r="AP43" s="28"/>
      <c r="AQ43" s="28"/>
      <c r="AR43" s="1"/>
      <c r="AS43" s="3"/>
      <c r="AT43" s="1"/>
      <c r="AU43" s="1"/>
      <c r="AV43" s="1"/>
      <c r="AW43" s="1"/>
      <c r="AX43" s="1"/>
      <c r="AY43" s="1"/>
      <c r="AZ43" s="1"/>
      <c r="BA43" s="1"/>
      <c r="BB43" s="1"/>
      <c r="BC43" s="1"/>
      <c r="BD43" s="1"/>
      <c r="BE43" s="39"/>
      <c r="BF43" s="39"/>
      <c r="BG43" s="39"/>
      <c r="BH43" s="1"/>
      <c r="BI43" s="3"/>
      <c r="BJ43" s="3"/>
      <c r="BK43" s="3"/>
      <c r="BL43" s="3"/>
      <c r="BM43" s="3"/>
      <c r="BN43" s="3"/>
      <c r="BO43" s="3"/>
      <c r="BP43" s="1"/>
      <c r="BQ43" s="3"/>
      <c r="BR43" s="3"/>
      <c r="BS43" s="3"/>
      <c r="BT43" s="3"/>
      <c r="BU43" s="3"/>
      <c r="BV43" s="3"/>
      <c r="BW43" s="3"/>
      <c r="BX43" s="3"/>
      <c r="BY43" s="14"/>
      <c r="BZ43" s="14"/>
    </row>
    <row r="44" spans="2:78" s="5" customFormat="1" ht="18" customHeight="1">
      <c r="B44" s="1" t="s">
        <v>11</v>
      </c>
      <c r="C44" s="28"/>
      <c r="D44" s="28"/>
      <c r="E44" s="1"/>
      <c r="F44" s="3"/>
      <c r="G44" s="1"/>
      <c r="H44" s="1"/>
      <c r="I44" s="1"/>
      <c r="J44" s="1"/>
      <c r="K44" s="1"/>
      <c r="L44" s="1"/>
      <c r="M44" s="1"/>
      <c r="N44" s="1"/>
      <c r="O44" s="1"/>
      <c r="P44" s="1"/>
      <c r="Q44" s="1"/>
      <c r="R44" s="1"/>
      <c r="S44" s="29">
        <v>213</v>
      </c>
      <c r="T44" s="1"/>
      <c r="U44" s="393" t="s">
        <v>12</v>
      </c>
      <c r="V44" s="393"/>
      <c r="W44" s="393"/>
      <c r="X44" s="1"/>
      <c r="Y44" s="405">
        <f>IF(ISBLANK($S44)=FALSE,VLOOKUP($S44,'[1]lien ket'!$A:$J,'[1]lien ket'!$F$8,0),0)</f>
        <v>0</v>
      </c>
      <c r="Z44" s="405"/>
      <c r="AA44" s="405"/>
      <c r="AB44" s="405"/>
      <c r="AC44" s="405"/>
      <c r="AD44" s="405"/>
      <c r="AE44" s="405"/>
      <c r="AF44" s="1"/>
      <c r="AG44" s="405">
        <f>IF(ISBLANK($S44)=FALSE,VLOOKUP($S44,'[1]lien ket'!$A:$J,'[1]lien ket'!$J$8,0),0)</f>
        <v>0</v>
      </c>
      <c r="AH44" s="405"/>
      <c r="AI44" s="405"/>
      <c r="AJ44" s="405"/>
      <c r="AK44" s="405"/>
      <c r="AL44" s="405"/>
      <c r="AM44" s="405"/>
      <c r="AO44" s="1" t="s">
        <v>13</v>
      </c>
      <c r="AP44" s="28"/>
      <c r="AQ44" s="28"/>
      <c r="AR44" s="1"/>
      <c r="AS44" s="3"/>
      <c r="AT44" s="1"/>
      <c r="AU44" s="1"/>
      <c r="AV44" s="1"/>
      <c r="AW44" s="1"/>
      <c r="AX44" s="1"/>
      <c r="AY44" s="1"/>
      <c r="AZ44" s="1"/>
      <c r="BA44" s="1"/>
      <c r="BB44" s="1"/>
      <c r="BC44" s="1"/>
      <c r="BD44" s="1"/>
      <c r="BE44" s="382"/>
      <c r="BF44" s="382"/>
      <c r="BG44" s="382"/>
      <c r="BH44" s="1"/>
      <c r="BI44" s="405"/>
      <c r="BJ44" s="405"/>
      <c r="BK44" s="405"/>
      <c r="BL44" s="405"/>
      <c r="BM44" s="405"/>
      <c r="BN44" s="405"/>
      <c r="BO44" s="405"/>
      <c r="BP44" s="1"/>
      <c r="BQ44" s="405"/>
      <c r="BR44" s="405"/>
      <c r="BS44" s="405"/>
      <c r="BT44" s="405"/>
      <c r="BU44" s="405"/>
      <c r="BV44" s="405"/>
      <c r="BW44" s="405"/>
      <c r="BX44" s="3"/>
      <c r="BY44" s="14"/>
      <c r="BZ44" s="14"/>
    </row>
    <row r="45" spans="2:78" s="5" customFormat="1" ht="18" customHeight="1">
      <c r="B45" s="1" t="s">
        <v>14</v>
      </c>
      <c r="C45" s="28"/>
      <c r="D45" s="28"/>
      <c r="E45" s="1"/>
      <c r="F45" s="3"/>
      <c r="G45" s="1"/>
      <c r="H45" s="1"/>
      <c r="I45" s="1"/>
      <c r="J45" s="1"/>
      <c r="K45" s="1"/>
      <c r="L45" s="1"/>
      <c r="M45" s="1"/>
      <c r="N45" s="1"/>
      <c r="O45" s="1"/>
      <c r="P45" s="1"/>
      <c r="Q45" s="1"/>
      <c r="R45" s="1"/>
      <c r="S45" s="29">
        <v>218</v>
      </c>
      <c r="T45" s="1"/>
      <c r="U45" s="393" t="s">
        <v>15</v>
      </c>
      <c r="V45" s="393"/>
      <c r="W45" s="393"/>
      <c r="X45" s="1"/>
      <c r="Y45" s="405">
        <f>IF(ISBLANK($S45)=FALSE,VLOOKUP($S45,'[1]lien ket'!$A:$J,'[1]lien ket'!$F$8,0),0)</f>
        <v>0</v>
      </c>
      <c r="Z45" s="405"/>
      <c r="AA45" s="405"/>
      <c r="AB45" s="405"/>
      <c r="AC45" s="405"/>
      <c r="AD45" s="405"/>
      <c r="AE45" s="405"/>
      <c r="AF45" s="1"/>
      <c r="AG45" s="405">
        <f>IF(ISBLANK($S45)=FALSE,VLOOKUP($S45,'[1]lien ket'!$A:$J,'[1]lien ket'!$J$8,0),0)</f>
        <v>0</v>
      </c>
      <c r="AH45" s="405"/>
      <c r="AI45" s="405"/>
      <c r="AJ45" s="405"/>
      <c r="AK45" s="405"/>
      <c r="AL45" s="405"/>
      <c r="AM45" s="405"/>
      <c r="AO45" s="1" t="s">
        <v>16</v>
      </c>
      <c r="AP45" s="28"/>
      <c r="AQ45" s="28"/>
      <c r="AR45" s="1"/>
      <c r="AS45" s="3"/>
      <c r="AT45" s="1"/>
      <c r="AU45" s="1"/>
      <c r="AV45" s="1"/>
      <c r="AW45" s="1"/>
      <c r="AX45" s="1"/>
      <c r="AY45" s="1"/>
      <c r="AZ45" s="1"/>
      <c r="BA45" s="1"/>
      <c r="BB45" s="1"/>
      <c r="BC45" s="1"/>
      <c r="BD45" s="1"/>
      <c r="BE45" s="382"/>
      <c r="BF45" s="382"/>
      <c r="BG45" s="382"/>
      <c r="BH45" s="1"/>
      <c r="BI45" s="405"/>
      <c r="BJ45" s="405"/>
      <c r="BK45" s="405"/>
      <c r="BL45" s="405"/>
      <c r="BM45" s="405"/>
      <c r="BN45" s="405"/>
      <c r="BO45" s="405"/>
      <c r="BP45" s="1"/>
      <c r="BQ45" s="405"/>
      <c r="BR45" s="405"/>
      <c r="BS45" s="405"/>
      <c r="BT45" s="405"/>
      <c r="BU45" s="405"/>
      <c r="BV45" s="405"/>
      <c r="BW45" s="405"/>
      <c r="BX45" s="3"/>
      <c r="BY45" s="14"/>
      <c r="BZ45" s="14"/>
    </row>
    <row r="46" spans="2:78" s="5" customFormat="1" ht="18" customHeight="1">
      <c r="B46" s="1" t="s">
        <v>17</v>
      </c>
      <c r="C46" s="28"/>
      <c r="D46" s="28"/>
      <c r="E46" s="1"/>
      <c r="F46" s="3"/>
      <c r="G46" s="1"/>
      <c r="H46" s="1"/>
      <c r="I46" s="1"/>
      <c r="J46" s="1"/>
      <c r="K46" s="1"/>
      <c r="L46" s="1"/>
      <c r="M46" s="1"/>
      <c r="N46" s="1"/>
      <c r="O46" s="1"/>
      <c r="P46" s="1"/>
      <c r="Q46" s="1"/>
      <c r="R46" s="1"/>
      <c r="S46" s="29">
        <v>219</v>
      </c>
      <c r="T46" s="1"/>
      <c r="U46" s="382"/>
      <c r="V46" s="382"/>
      <c r="W46" s="382"/>
      <c r="X46" s="1"/>
      <c r="Y46" s="405">
        <f>IF(ISBLANK($S46)=FALSE,VLOOKUP($S46,'[1]lien ket'!$A:$J,'[1]lien ket'!$F$8,0),0)</f>
        <v>0</v>
      </c>
      <c r="Z46" s="405"/>
      <c r="AA46" s="405"/>
      <c r="AB46" s="405"/>
      <c r="AC46" s="405"/>
      <c r="AD46" s="405"/>
      <c r="AE46" s="405"/>
      <c r="AF46" s="1"/>
      <c r="AG46" s="405">
        <f>IF(ISBLANK($S46)=FALSE,VLOOKUP($S46,'[1]lien ket'!$A:$J,'[1]lien ket'!$J$8,0),0)</f>
        <v>0</v>
      </c>
      <c r="AH46" s="405"/>
      <c r="AI46" s="405"/>
      <c r="AJ46" s="405"/>
      <c r="AK46" s="405"/>
      <c r="AL46" s="405"/>
      <c r="AM46" s="405"/>
      <c r="AO46" s="1" t="s">
        <v>18</v>
      </c>
      <c r="AP46" s="28"/>
      <c r="AQ46" s="28"/>
      <c r="AR46" s="1"/>
      <c r="AS46" s="3"/>
      <c r="AT46" s="1"/>
      <c r="AU46" s="1"/>
      <c r="AV46" s="1"/>
      <c r="AW46" s="1"/>
      <c r="AX46" s="1"/>
      <c r="AY46" s="1"/>
      <c r="AZ46" s="1"/>
      <c r="BA46" s="1"/>
      <c r="BB46" s="1"/>
      <c r="BC46" s="1"/>
      <c r="BD46" s="1"/>
      <c r="BE46" s="382"/>
      <c r="BF46" s="382"/>
      <c r="BG46" s="382"/>
      <c r="BH46" s="1"/>
      <c r="BI46" s="405"/>
      <c r="BJ46" s="405"/>
      <c r="BK46" s="405"/>
      <c r="BL46" s="405"/>
      <c r="BM46" s="405"/>
      <c r="BN46" s="405"/>
      <c r="BO46" s="405"/>
      <c r="BP46" s="1"/>
      <c r="BQ46" s="405"/>
      <c r="BR46" s="405"/>
      <c r="BS46" s="405"/>
      <c r="BT46" s="405"/>
      <c r="BU46" s="405"/>
      <c r="BV46" s="405"/>
      <c r="BW46" s="405"/>
      <c r="BX46" s="3"/>
      <c r="BY46" s="14"/>
      <c r="BZ46" s="14"/>
    </row>
    <row r="47" spans="2:78" s="5" customFormat="1" ht="15">
      <c r="B47" s="1"/>
      <c r="C47" s="28"/>
      <c r="D47" s="28"/>
      <c r="E47" s="1"/>
      <c r="F47" s="3"/>
      <c r="G47" s="1"/>
      <c r="H47" s="1"/>
      <c r="I47" s="1"/>
      <c r="J47" s="1"/>
      <c r="K47" s="1"/>
      <c r="L47" s="1"/>
      <c r="M47" s="1"/>
      <c r="N47" s="1"/>
      <c r="O47" s="1"/>
      <c r="P47" s="1"/>
      <c r="Q47" s="1"/>
      <c r="R47" s="1"/>
      <c r="S47" s="29"/>
      <c r="T47" s="1"/>
      <c r="U47" s="382"/>
      <c r="V47" s="382"/>
      <c r="W47" s="382"/>
      <c r="X47" s="1"/>
      <c r="Y47" s="367"/>
      <c r="Z47" s="367"/>
      <c r="AA47" s="367"/>
      <c r="AB47" s="367"/>
      <c r="AC47" s="367"/>
      <c r="AD47" s="367"/>
      <c r="AE47" s="367"/>
      <c r="AF47" s="41"/>
      <c r="AG47" s="367"/>
      <c r="AH47" s="367"/>
      <c r="AI47" s="367"/>
      <c r="AJ47" s="367"/>
      <c r="AK47" s="367"/>
      <c r="AL47" s="367"/>
      <c r="AM47" s="367"/>
      <c r="AO47" s="1"/>
      <c r="AP47" s="28"/>
      <c r="AQ47" s="28"/>
      <c r="AR47" s="1"/>
      <c r="AS47" s="3"/>
      <c r="AT47" s="1"/>
      <c r="AU47" s="1"/>
      <c r="AV47" s="1"/>
      <c r="AW47" s="1"/>
      <c r="AX47" s="1"/>
      <c r="AY47" s="1"/>
      <c r="AZ47" s="1"/>
      <c r="BA47" s="1"/>
      <c r="BB47" s="1"/>
      <c r="BC47" s="1"/>
      <c r="BD47" s="1"/>
      <c r="BE47" s="382"/>
      <c r="BF47" s="382"/>
      <c r="BG47" s="382"/>
      <c r="BH47" s="1"/>
      <c r="BI47" s="405"/>
      <c r="BJ47" s="405"/>
      <c r="BK47" s="405"/>
      <c r="BL47" s="405"/>
      <c r="BM47" s="405"/>
      <c r="BN47" s="405"/>
      <c r="BO47" s="405"/>
      <c r="BP47" s="1"/>
      <c r="BQ47" s="405"/>
      <c r="BR47" s="405"/>
      <c r="BS47" s="405"/>
      <c r="BT47" s="405"/>
      <c r="BU47" s="405"/>
      <c r="BV47" s="405"/>
      <c r="BW47" s="405"/>
      <c r="BX47" s="3"/>
      <c r="BY47" s="14"/>
      <c r="BZ47" s="14"/>
    </row>
    <row r="48" spans="2:78" s="5" customFormat="1" ht="15">
      <c r="B48" s="1"/>
      <c r="C48" s="28"/>
      <c r="D48" s="28"/>
      <c r="E48" s="1"/>
      <c r="F48" s="3"/>
      <c r="G48" s="1"/>
      <c r="H48" s="1"/>
      <c r="I48" s="1"/>
      <c r="J48" s="1"/>
      <c r="K48" s="1"/>
      <c r="L48" s="1"/>
      <c r="M48" s="1"/>
      <c r="N48" s="1"/>
      <c r="O48" s="1"/>
      <c r="P48" s="1"/>
      <c r="Q48" s="1"/>
      <c r="R48" s="1"/>
      <c r="S48" s="29"/>
      <c r="T48" s="1"/>
      <c r="U48" s="29"/>
      <c r="V48" s="29"/>
      <c r="W48" s="29"/>
      <c r="X48" s="1"/>
      <c r="Y48" s="40"/>
      <c r="Z48" s="40"/>
      <c r="AA48" s="40"/>
      <c r="AB48" s="40"/>
      <c r="AC48" s="40"/>
      <c r="AD48" s="40"/>
      <c r="AE48" s="40"/>
      <c r="AF48" s="41"/>
      <c r="AG48" s="40"/>
      <c r="AH48" s="40"/>
      <c r="AI48" s="40"/>
      <c r="AJ48" s="40"/>
      <c r="AK48" s="40"/>
      <c r="AL48" s="40"/>
      <c r="AM48" s="40"/>
      <c r="AO48" s="1"/>
      <c r="AP48" s="28"/>
      <c r="AQ48" s="28"/>
      <c r="AR48" s="1"/>
      <c r="AS48" s="3"/>
      <c r="AT48" s="1"/>
      <c r="AU48" s="1"/>
      <c r="AV48" s="1"/>
      <c r="AW48" s="1"/>
      <c r="AX48" s="1"/>
      <c r="AY48" s="1"/>
      <c r="AZ48" s="1"/>
      <c r="BA48" s="1"/>
      <c r="BB48" s="1"/>
      <c r="BC48" s="1"/>
      <c r="BD48" s="1"/>
      <c r="BE48" s="29"/>
      <c r="BF48" s="29"/>
      <c r="BG48" s="29"/>
      <c r="BH48" s="1"/>
      <c r="BI48" s="3"/>
      <c r="BJ48" s="3"/>
      <c r="BK48" s="3"/>
      <c r="BL48" s="3"/>
      <c r="BM48" s="3"/>
      <c r="BN48" s="3"/>
      <c r="BO48" s="3"/>
      <c r="BP48" s="1"/>
      <c r="BQ48" s="3"/>
      <c r="BR48" s="3"/>
      <c r="BS48" s="3"/>
      <c r="BT48" s="3"/>
      <c r="BU48" s="3"/>
      <c r="BV48" s="3"/>
      <c r="BW48" s="3"/>
      <c r="BX48" s="3"/>
      <c r="BY48" s="14"/>
      <c r="BZ48" s="14"/>
    </row>
    <row r="49" spans="2:78" s="5" customFormat="1" ht="16.5" customHeight="1">
      <c r="B49" s="373" t="s">
        <v>983</v>
      </c>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O49" s="1"/>
      <c r="AP49" s="28"/>
      <c r="AQ49" s="28"/>
      <c r="AR49" s="1"/>
      <c r="AS49" s="3"/>
      <c r="AT49" s="1"/>
      <c r="AU49" s="1"/>
      <c r="AV49" s="1"/>
      <c r="AW49" s="1"/>
      <c r="AX49" s="1"/>
      <c r="AY49" s="1"/>
      <c r="AZ49" s="1"/>
      <c r="BA49" s="1"/>
      <c r="BB49" s="1"/>
      <c r="BC49" s="1"/>
      <c r="BD49" s="1"/>
      <c r="BE49" s="29"/>
      <c r="BF49" s="29"/>
      <c r="BG49" s="29"/>
      <c r="BH49" s="1"/>
      <c r="BI49" s="3"/>
      <c r="BJ49" s="3"/>
      <c r="BK49" s="3"/>
      <c r="BL49" s="3"/>
      <c r="BM49" s="3"/>
      <c r="BN49" s="3"/>
      <c r="BO49" s="3"/>
      <c r="BP49" s="1"/>
      <c r="BQ49" s="3"/>
      <c r="BR49" s="3"/>
      <c r="BS49" s="3"/>
      <c r="BT49" s="3"/>
      <c r="BU49" s="3"/>
      <c r="BV49" s="3"/>
      <c r="BW49" s="3"/>
      <c r="BX49" s="3"/>
      <c r="BY49" s="14"/>
      <c r="BZ49" s="14"/>
    </row>
    <row r="50" spans="2:78" s="305" customFormat="1" ht="16.5" customHeight="1">
      <c r="B50" s="374" t="s">
        <v>137</v>
      </c>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O50" s="306"/>
      <c r="AP50" s="307"/>
      <c r="AQ50" s="307"/>
      <c r="AR50" s="306"/>
      <c r="AS50" s="308"/>
      <c r="AT50" s="306"/>
      <c r="AU50" s="306"/>
      <c r="AV50" s="306"/>
      <c r="AW50" s="306"/>
      <c r="AX50" s="306"/>
      <c r="AY50" s="306"/>
      <c r="AZ50" s="306"/>
      <c r="BA50" s="306"/>
      <c r="BB50" s="306"/>
      <c r="BC50" s="306"/>
      <c r="BD50" s="306"/>
      <c r="BE50" s="309"/>
      <c r="BF50" s="309"/>
      <c r="BG50" s="309"/>
      <c r="BH50" s="306"/>
      <c r="BI50" s="308"/>
      <c r="BJ50" s="308"/>
      <c r="BK50" s="308"/>
      <c r="BL50" s="308"/>
      <c r="BM50" s="308"/>
      <c r="BN50" s="308"/>
      <c r="BO50" s="308"/>
      <c r="BP50" s="306"/>
      <c r="BQ50" s="308"/>
      <c r="BR50" s="308"/>
      <c r="BS50" s="308"/>
      <c r="BT50" s="308"/>
      <c r="BU50" s="308"/>
      <c r="BV50" s="308"/>
      <c r="BW50" s="308"/>
      <c r="BX50" s="308"/>
      <c r="BY50" s="310"/>
      <c r="BZ50" s="310"/>
    </row>
    <row r="51" spans="2:78" s="5" customFormat="1" ht="16.5" customHeight="1">
      <c r="B51" s="381" t="s">
        <v>19</v>
      </c>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O51" s="1"/>
      <c r="AP51" s="28"/>
      <c r="AQ51" s="28"/>
      <c r="AR51" s="1"/>
      <c r="AS51" s="3"/>
      <c r="AT51" s="1"/>
      <c r="AU51" s="1"/>
      <c r="AV51" s="1"/>
      <c r="AW51" s="1"/>
      <c r="AX51" s="1"/>
      <c r="AY51" s="1"/>
      <c r="AZ51" s="1"/>
      <c r="BA51" s="1"/>
      <c r="BB51" s="1"/>
      <c r="BC51" s="1"/>
      <c r="BD51" s="1"/>
      <c r="BE51" s="29"/>
      <c r="BF51" s="29"/>
      <c r="BG51" s="29"/>
      <c r="BH51" s="1"/>
      <c r="BI51" s="3"/>
      <c r="BJ51" s="3"/>
      <c r="BK51" s="3"/>
      <c r="BL51" s="3"/>
      <c r="BM51" s="3"/>
      <c r="BN51" s="3"/>
      <c r="BO51" s="3"/>
      <c r="BP51" s="1"/>
      <c r="BQ51" s="3"/>
      <c r="BR51" s="3"/>
      <c r="BS51" s="3"/>
      <c r="BT51" s="3"/>
      <c r="BU51" s="3"/>
      <c r="BV51" s="3"/>
      <c r="BW51" s="3"/>
      <c r="BX51" s="3"/>
      <c r="BY51" s="14"/>
      <c r="BZ51" s="14"/>
    </row>
    <row r="52" spans="2:78" s="5" customFormat="1" ht="16.5" customHeight="1">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O52" s="1"/>
      <c r="AP52" s="28"/>
      <c r="AQ52" s="28"/>
      <c r="AR52" s="1"/>
      <c r="AS52" s="3"/>
      <c r="AT52" s="1"/>
      <c r="AU52" s="1"/>
      <c r="AV52" s="1"/>
      <c r="AW52" s="1"/>
      <c r="AX52" s="1"/>
      <c r="AY52" s="1"/>
      <c r="AZ52" s="1"/>
      <c r="BA52" s="1"/>
      <c r="BB52" s="1"/>
      <c r="BC52" s="1"/>
      <c r="BD52" s="1"/>
      <c r="BE52" s="29"/>
      <c r="BF52" s="29"/>
      <c r="BG52" s="29"/>
      <c r="BH52" s="1"/>
      <c r="BI52" s="3"/>
      <c r="BJ52" s="3"/>
      <c r="BK52" s="3"/>
      <c r="BL52" s="3"/>
      <c r="BM52" s="3"/>
      <c r="BN52" s="3"/>
      <c r="BO52" s="3"/>
      <c r="BP52" s="1"/>
      <c r="BQ52" s="3"/>
      <c r="BR52" s="3"/>
      <c r="BS52" s="3"/>
      <c r="BT52" s="3"/>
      <c r="BU52" s="3"/>
      <c r="BV52" s="3"/>
      <c r="BW52" s="3"/>
      <c r="BX52" s="3"/>
      <c r="BY52" s="14"/>
      <c r="BZ52" s="14"/>
    </row>
    <row r="53" spans="2:78" s="5" customFormat="1" ht="30" customHeight="1">
      <c r="B53" s="20" t="s">
        <v>986</v>
      </c>
      <c r="C53" s="12"/>
      <c r="D53" s="11"/>
      <c r="E53" s="12"/>
      <c r="F53" s="21"/>
      <c r="G53" s="12"/>
      <c r="H53" s="12"/>
      <c r="I53" s="12"/>
      <c r="J53" s="12"/>
      <c r="K53" s="12"/>
      <c r="L53" s="12"/>
      <c r="M53" s="12"/>
      <c r="N53" s="12"/>
      <c r="O53" s="12"/>
      <c r="P53" s="12"/>
      <c r="Q53" s="12"/>
      <c r="R53" s="1"/>
      <c r="S53" s="23" t="s">
        <v>987</v>
      </c>
      <c r="T53" s="1"/>
      <c r="U53" s="366" t="s">
        <v>988</v>
      </c>
      <c r="V53" s="377"/>
      <c r="W53" s="377"/>
      <c r="X53" s="1"/>
      <c r="Y53" s="387" t="str">
        <f>Y8</f>
        <v>30/09/2010</v>
      </c>
      <c r="Z53" s="387"/>
      <c r="AA53" s="387"/>
      <c r="AB53" s="387"/>
      <c r="AC53" s="387"/>
      <c r="AD53" s="387"/>
      <c r="AE53" s="387"/>
      <c r="AF53" s="24"/>
      <c r="AG53" s="388" t="str">
        <f>AG8</f>
        <v>01/01/2010</v>
      </c>
      <c r="AH53" s="388"/>
      <c r="AI53" s="388"/>
      <c r="AJ53" s="388"/>
      <c r="AK53" s="388"/>
      <c r="AL53" s="388"/>
      <c r="AM53" s="388"/>
      <c r="AO53" s="1"/>
      <c r="AP53" s="28"/>
      <c r="AQ53" s="28"/>
      <c r="AR53" s="1"/>
      <c r="AS53" s="3"/>
      <c r="AT53" s="1"/>
      <c r="AU53" s="1"/>
      <c r="AV53" s="1"/>
      <c r="AW53" s="1"/>
      <c r="AX53" s="1"/>
      <c r="AY53" s="1"/>
      <c r="AZ53" s="1"/>
      <c r="BA53" s="1"/>
      <c r="BB53" s="1"/>
      <c r="BC53" s="1"/>
      <c r="BD53" s="1"/>
      <c r="BE53" s="29"/>
      <c r="BF53" s="29"/>
      <c r="BG53" s="29"/>
      <c r="BH53" s="1"/>
      <c r="BI53" s="3"/>
      <c r="BJ53" s="3"/>
      <c r="BK53" s="3"/>
      <c r="BL53" s="3"/>
      <c r="BM53" s="3"/>
      <c r="BN53" s="3"/>
      <c r="BO53" s="3"/>
      <c r="BP53" s="1"/>
      <c r="BQ53" s="3"/>
      <c r="BR53" s="3"/>
      <c r="BS53" s="3"/>
      <c r="BT53" s="3"/>
      <c r="BU53" s="3"/>
      <c r="BV53" s="3"/>
      <c r="BW53" s="3"/>
      <c r="BX53" s="3"/>
      <c r="BY53" s="14"/>
      <c r="BZ53" s="14"/>
    </row>
    <row r="54" spans="2:78" s="5" customFormat="1" ht="22.5" customHeight="1">
      <c r="B54" s="38" t="s">
        <v>20</v>
      </c>
      <c r="C54" s="28"/>
      <c r="D54" s="28"/>
      <c r="E54" s="1"/>
      <c r="F54" s="3"/>
      <c r="G54" s="1"/>
      <c r="H54" s="1"/>
      <c r="I54" s="1"/>
      <c r="J54" s="1"/>
      <c r="K54" s="1"/>
      <c r="L54" s="1"/>
      <c r="M54" s="1"/>
      <c r="N54" s="1"/>
      <c r="O54" s="1"/>
      <c r="P54" s="1"/>
      <c r="Q54" s="1"/>
      <c r="R54" s="1"/>
      <c r="S54" s="18">
        <v>220</v>
      </c>
      <c r="T54" s="1"/>
      <c r="U54" s="381"/>
      <c r="V54" s="381"/>
      <c r="W54" s="381"/>
      <c r="X54" s="1"/>
      <c r="Y54" s="394">
        <f>+Y55+Y58+Y61+Y64</f>
        <v>64020357717</v>
      </c>
      <c r="Z54" s="394"/>
      <c r="AA54" s="394"/>
      <c r="AB54" s="394"/>
      <c r="AC54" s="394"/>
      <c r="AD54" s="394"/>
      <c r="AE54" s="394"/>
      <c r="AF54" s="1"/>
      <c r="AG54" s="394">
        <f>IF(ISBLANK($S54)=FALSE,VLOOKUP($S54,'[1]lien ket'!$A:$J,'[1]lien ket'!$J$8,0),0)</f>
        <v>42921576052</v>
      </c>
      <c r="AH54" s="394"/>
      <c r="AI54" s="394"/>
      <c r="AJ54" s="394"/>
      <c r="AK54" s="394"/>
      <c r="AL54" s="394"/>
      <c r="AM54" s="394"/>
      <c r="AO54" s="38" t="s">
        <v>21</v>
      </c>
      <c r="AP54" s="28"/>
      <c r="AQ54" s="28"/>
      <c r="AR54" s="1"/>
      <c r="AS54" s="3"/>
      <c r="AT54" s="1"/>
      <c r="AU54" s="1"/>
      <c r="AV54" s="1"/>
      <c r="AW54" s="1"/>
      <c r="AX54" s="1"/>
      <c r="AY54" s="1"/>
      <c r="AZ54" s="1"/>
      <c r="BA54" s="1"/>
      <c r="BB54" s="1"/>
      <c r="BC54" s="1"/>
      <c r="BD54" s="1"/>
      <c r="BE54" s="382"/>
      <c r="BF54" s="382"/>
      <c r="BG54" s="382"/>
      <c r="BH54" s="1"/>
      <c r="BI54" s="405"/>
      <c r="BJ54" s="405"/>
      <c r="BK54" s="405"/>
      <c r="BL54" s="405"/>
      <c r="BM54" s="405"/>
      <c r="BN54" s="405"/>
      <c r="BO54" s="405"/>
      <c r="BP54" s="1"/>
      <c r="BQ54" s="405"/>
      <c r="BR54" s="405"/>
      <c r="BS54" s="405"/>
      <c r="BT54" s="405"/>
      <c r="BU54" s="405"/>
      <c r="BV54" s="405"/>
      <c r="BW54" s="405"/>
      <c r="BX54" s="3"/>
      <c r="BY54" s="14"/>
      <c r="BZ54" s="14"/>
    </row>
    <row r="55" spans="2:78" s="5" customFormat="1" ht="22.5" customHeight="1">
      <c r="B55" s="35" t="s">
        <v>22</v>
      </c>
      <c r="C55" s="28"/>
      <c r="D55" s="28"/>
      <c r="E55" s="1"/>
      <c r="F55" s="3"/>
      <c r="G55" s="1"/>
      <c r="H55" s="1"/>
      <c r="I55" s="1"/>
      <c r="J55" s="1"/>
      <c r="K55" s="1"/>
      <c r="L55" s="1"/>
      <c r="M55" s="1"/>
      <c r="N55" s="1"/>
      <c r="O55" s="1"/>
      <c r="P55" s="1"/>
      <c r="Q55" s="1"/>
      <c r="R55" s="1"/>
      <c r="S55" s="29">
        <v>221</v>
      </c>
      <c r="T55" s="1"/>
      <c r="U55" s="393" t="s">
        <v>23</v>
      </c>
      <c r="V55" s="393"/>
      <c r="W55" s="393"/>
      <c r="X55" s="1"/>
      <c r="Y55" s="405">
        <f>+Y56+Y57</f>
        <v>36622119763</v>
      </c>
      <c r="Z55" s="405"/>
      <c r="AA55" s="405"/>
      <c r="AB55" s="405"/>
      <c r="AC55" s="405"/>
      <c r="AD55" s="405"/>
      <c r="AE55" s="405"/>
      <c r="AF55" s="1"/>
      <c r="AG55" s="405">
        <f>IF(ISBLANK($S55)=FALSE,VLOOKUP($S55,'[1]lien ket'!$A:$J,'[1]lien ket'!$J$8,0),0)</f>
        <v>39618409027</v>
      </c>
      <c r="AH55" s="405"/>
      <c r="AI55" s="405"/>
      <c r="AJ55" s="405"/>
      <c r="AK55" s="405"/>
      <c r="AL55" s="405"/>
      <c r="AM55" s="405"/>
      <c r="AO55" s="35" t="s">
        <v>24</v>
      </c>
      <c r="AP55" s="28"/>
      <c r="AQ55" s="28"/>
      <c r="AR55" s="1"/>
      <c r="AS55" s="3"/>
      <c r="AT55" s="1"/>
      <c r="AU55" s="1"/>
      <c r="AV55" s="1"/>
      <c r="AW55" s="1"/>
      <c r="AX55" s="1"/>
      <c r="AY55" s="1"/>
      <c r="AZ55" s="1"/>
      <c r="BA55" s="1"/>
      <c r="BB55" s="1"/>
      <c r="BC55" s="1"/>
      <c r="BD55" s="1"/>
      <c r="BE55" s="391">
        <v>6</v>
      </c>
      <c r="BF55" s="391"/>
      <c r="BG55" s="391"/>
      <c r="BH55" s="1"/>
      <c r="BI55" s="405"/>
      <c r="BJ55" s="405"/>
      <c r="BK55" s="405"/>
      <c r="BL55" s="405"/>
      <c r="BM55" s="405"/>
      <c r="BN55" s="405"/>
      <c r="BO55" s="405"/>
      <c r="BP55" s="1"/>
      <c r="BQ55" s="405"/>
      <c r="BR55" s="405"/>
      <c r="BS55" s="405"/>
      <c r="BT55" s="405"/>
      <c r="BU55" s="405"/>
      <c r="BV55" s="405"/>
      <c r="BW55" s="405"/>
      <c r="BX55" s="3"/>
      <c r="BY55" s="14"/>
      <c r="BZ55" s="14"/>
    </row>
    <row r="56" spans="2:78" s="5" customFormat="1" ht="22.5" customHeight="1">
      <c r="B56" s="42" t="s">
        <v>25</v>
      </c>
      <c r="C56" s="28"/>
      <c r="D56" s="28"/>
      <c r="E56" s="1"/>
      <c r="F56" s="3"/>
      <c r="G56" s="1"/>
      <c r="H56" s="1"/>
      <c r="I56" s="1"/>
      <c r="J56" s="1"/>
      <c r="K56" s="1"/>
      <c r="L56" s="1"/>
      <c r="M56" s="1"/>
      <c r="N56" s="1"/>
      <c r="O56" s="1"/>
      <c r="P56" s="1"/>
      <c r="Q56" s="1"/>
      <c r="R56" s="1"/>
      <c r="S56" s="43">
        <v>222</v>
      </c>
      <c r="T56" s="1"/>
      <c r="U56" s="382"/>
      <c r="V56" s="382"/>
      <c r="W56" s="382"/>
      <c r="X56" s="1"/>
      <c r="Y56" s="372">
        <v>78934133951</v>
      </c>
      <c r="Z56" s="372"/>
      <c r="AA56" s="372"/>
      <c r="AB56" s="372"/>
      <c r="AC56" s="372"/>
      <c r="AD56" s="372"/>
      <c r="AE56" s="372"/>
      <c r="AF56" s="44"/>
      <c r="AG56" s="372">
        <f>IF(ISBLANK($S56)=FALSE,VLOOKUP($S56,'[1]lien ket'!$A:$J,'[1]lien ket'!$J$8,0),0)</f>
        <v>76983475685</v>
      </c>
      <c r="AH56" s="372"/>
      <c r="AI56" s="372"/>
      <c r="AJ56" s="372"/>
      <c r="AK56" s="372"/>
      <c r="AL56" s="372"/>
      <c r="AM56" s="372"/>
      <c r="AO56" s="42" t="s">
        <v>26</v>
      </c>
      <c r="AP56" s="28"/>
      <c r="AQ56" s="28"/>
      <c r="AR56" s="1"/>
      <c r="AS56" s="3"/>
      <c r="AT56" s="1"/>
      <c r="AU56" s="1"/>
      <c r="AV56" s="1"/>
      <c r="AW56" s="1"/>
      <c r="AX56" s="1"/>
      <c r="AY56" s="1"/>
      <c r="AZ56" s="1"/>
      <c r="BA56" s="1"/>
      <c r="BB56" s="1"/>
      <c r="BC56" s="1"/>
      <c r="BD56" s="1"/>
      <c r="BE56" s="382"/>
      <c r="BF56" s="382"/>
      <c r="BG56" s="382"/>
      <c r="BH56" s="1"/>
      <c r="BI56" s="405"/>
      <c r="BJ56" s="405"/>
      <c r="BK56" s="405"/>
      <c r="BL56" s="405"/>
      <c r="BM56" s="405"/>
      <c r="BN56" s="405"/>
      <c r="BO56" s="405"/>
      <c r="BP56" s="1"/>
      <c r="BQ56" s="405"/>
      <c r="BR56" s="405"/>
      <c r="BS56" s="405"/>
      <c r="BT56" s="405"/>
      <c r="BU56" s="405"/>
      <c r="BV56" s="405"/>
      <c r="BW56" s="405"/>
      <c r="BX56" s="3"/>
      <c r="BY56" s="14"/>
      <c r="BZ56" s="14"/>
    </row>
    <row r="57" spans="2:78" s="5" customFormat="1" ht="22.5" customHeight="1">
      <c r="B57" s="42" t="s">
        <v>27</v>
      </c>
      <c r="C57" s="28"/>
      <c r="D57" s="28"/>
      <c r="E57" s="1"/>
      <c r="F57" s="3"/>
      <c r="G57" s="1"/>
      <c r="H57" s="1"/>
      <c r="I57" s="1"/>
      <c r="J57" s="1"/>
      <c r="K57" s="1"/>
      <c r="L57" s="1"/>
      <c r="M57" s="1"/>
      <c r="N57" s="1"/>
      <c r="O57" s="1"/>
      <c r="P57" s="1"/>
      <c r="Q57" s="1"/>
      <c r="R57" s="1"/>
      <c r="S57" s="43">
        <v>223</v>
      </c>
      <c r="T57" s="1"/>
      <c r="U57" s="382"/>
      <c r="V57" s="382"/>
      <c r="W57" s="382"/>
      <c r="X57" s="1"/>
      <c r="Y57" s="379">
        <v>-42312014188</v>
      </c>
      <c r="Z57" s="379"/>
      <c r="AA57" s="379"/>
      <c r="AB57" s="379"/>
      <c r="AC57" s="379"/>
      <c r="AD57" s="379"/>
      <c r="AE57" s="379"/>
      <c r="AF57" s="45"/>
      <c r="AG57" s="379">
        <f>IF(ISBLANK($S57)=FALSE,VLOOKUP($S57,'[1]lien ket'!$A:$J,'[1]lien ket'!$J$8,0),0)</f>
        <v>-37365066658</v>
      </c>
      <c r="AH57" s="379"/>
      <c r="AI57" s="379"/>
      <c r="AJ57" s="379"/>
      <c r="AK57" s="379"/>
      <c r="AL57" s="379"/>
      <c r="AM57" s="379"/>
      <c r="AO57" s="42" t="s">
        <v>28</v>
      </c>
      <c r="AP57" s="28"/>
      <c r="AQ57" s="28"/>
      <c r="AR57" s="1"/>
      <c r="AS57" s="3"/>
      <c r="AT57" s="1"/>
      <c r="AU57" s="1"/>
      <c r="AV57" s="1"/>
      <c r="AW57" s="1"/>
      <c r="AX57" s="1"/>
      <c r="AY57" s="1"/>
      <c r="AZ57" s="1"/>
      <c r="BA57" s="1"/>
      <c r="BB57" s="1"/>
      <c r="BC57" s="1"/>
      <c r="BD57" s="1"/>
      <c r="BE57" s="382"/>
      <c r="BF57" s="382"/>
      <c r="BG57" s="382"/>
      <c r="BH57" s="1"/>
      <c r="BI57" s="405"/>
      <c r="BJ57" s="405"/>
      <c r="BK57" s="405"/>
      <c r="BL57" s="405"/>
      <c r="BM57" s="405"/>
      <c r="BN57" s="405"/>
      <c r="BO57" s="405"/>
      <c r="BP57" s="1"/>
      <c r="BQ57" s="405"/>
      <c r="BR57" s="405"/>
      <c r="BS57" s="405"/>
      <c r="BT57" s="405"/>
      <c r="BU57" s="405"/>
      <c r="BV57" s="405"/>
      <c r="BW57" s="405"/>
      <c r="BX57" s="3"/>
      <c r="BY57" s="14"/>
      <c r="BZ57" s="14"/>
    </row>
    <row r="58" spans="2:78" s="5" customFormat="1" ht="22.5" customHeight="1">
      <c r="B58" s="35" t="s">
        <v>29</v>
      </c>
      <c r="C58" s="28"/>
      <c r="D58" s="28"/>
      <c r="E58" s="1"/>
      <c r="F58" s="3"/>
      <c r="G58" s="1"/>
      <c r="H58" s="1"/>
      <c r="I58" s="1"/>
      <c r="J58" s="1"/>
      <c r="K58" s="1"/>
      <c r="L58" s="1"/>
      <c r="M58" s="1"/>
      <c r="N58" s="1"/>
      <c r="O58" s="1"/>
      <c r="P58" s="1"/>
      <c r="Q58" s="1"/>
      <c r="R58" s="1"/>
      <c r="S58" s="29">
        <v>224</v>
      </c>
      <c r="T58" s="1"/>
      <c r="U58" s="393" t="s">
        <v>30</v>
      </c>
      <c r="V58" s="393"/>
      <c r="W58" s="393"/>
      <c r="X58" s="1"/>
      <c r="Y58" s="405">
        <f>+Y59+Y60</f>
        <v>170399430</v>
      </c>
      <c r="Z58" s="405"/>
      <c r="AA58" s="405"/>
      <c r="AB58" s="405"/>
      <c r="AC58" s="405"/>
      <c r="AD58" s="405"/>
      <c r="AE58" s="405"/>
      <c r="AF58" s="1"/>
      <c r="AG58" s="405">
        <f>IF(ISBLANK($S58)=FALSE,VLOOKUP($S58,'[1]lien ket'!$A:$J,'[1]lien ket'!$J$8,0),0)</f>
        <v>213011775</v>
      </c>
      <c r="AH58" s="405"/>
      <c r="AI58" s="405"/>
      <c r="AJ58" s="405"/>
      <c r="AK58" s="405"/>
      <c r="AL58" s="405"/>
      <c r="AM58" s="405"/>
      <c r="AO58" s="35" t="s">
        <v>31</v>
      </c>
      <c r="AP58" s="28"/>
      <c r="AQ58" s="28"/>
      <c r="AR58" s="1"/>
      <c r="AS58" s="3"/>
      <c r="AT58" s="1"/>
      <c r="AU58" s="1"/>
      <c r="AV58" s="1"/>
      <c r="AW58" s="1"/>
      <c r="AX58" s="1"/>
      <c r="AY58" s="1"/>
      <c r="AZ58" s="1"/>
      <c r="BA58" s="1"/>
      <c r="BB58" s="1"/>
      <c r="BC58" s="1"/>
      <c r="BD58" s="1"/>
      <c r="BE58" s="391">
        <v>7</v>
      </c>
      <c r="BF58" s="391"/>
      <c r="BG58" s="391"/>
      <c r="BH58" s="1"/>
      <c r="BI58" s="405"/>
      <c r="BJ58" s="405"/>
      <c r="BK58" s="405"/>
      <c r="BL58" s="405"/>
      <c r="BM58" s="405"/>
      <c r="BN58" s="405"/>
      <c r="BO58" s="405"/>
      <c r="BP58" s="1"/>
      <c r="BQ58" s="405"/>
      <c r="BR58" s="405"/>
      <c r="BS58" s="405"/>
      <c r="BT58" s="405"/>
      <c r="BU58" s="405"/>
      <c r="BV58" s="405"/>
      <c r="BW58" s="405"/>
      <c r="BX58" s="3"/>
      <c r="BY58" s="14"/>
      <c r="BZ58" s="14"/>
    </row>
    <row r="59" spans="2:78" s="5" customFormat="1" ht="22.5" customHeight="1">
      <c r="B59" s="42" t="s">
        <v>25</v>
      </c>
      <c r="C59" s="28"/>
      <c r="D59" s="28"/>
      <c r="E59" s="1"/>
      <c r="F59" s="3"/>
      <c r="G59" s="1"/>
      <c r="H59" s="1"/>
      <c r="I59" s="1"/>
      <c r="J59" s="1"/>
      <c r="K59" s="1"/>
      <c r="L59" s="1"/>
      <c r="M59" s="1"/>
      <c r="N59" s="1"/>
      <c r="O59" s="1"/>
      <c r="P59" s="1"/>
      <c r="Q59" s="1"/>
      <c r="R59" s="1"/>
      <c r="S59" s="43">
        <v>225</v>
      </c>
      <c r="T59" s="1"/>
      <c r="U59" s="382"/>
      <c r="V59" s="382"/>
      <c r="W59" s="382"/>
      <c r="X59" s="1"/>
      <c r="Y59" s="372">
        <f>IF(ISBLANK($S59)=FALSE,VLOOKUP($S59,'[1]lien ket'!$A:$J,'[1]lien ket'!$F$8,0),0)</f>
        <v>568164714</v>
      </c>
      <c r="Z59" s="372"/>
      <c r="AA59" s="372"/>
      <c r="AB59" s="372"/>
      <c r="AC59" s="372"/>
      <c r="AD59" s="372"/>
      <c r="AE59" s="372"/>
      <c r="AF59" s="44"/>
      <c r="AG59" s="372">
        <f>IF(ISBLANK($S59)=FALSE,VLOOKUP($S59,'[1]lien ket'!$A:$J,'[1]lien ket'!$J$8,0),0)</f>
        <v>568164714</v>
      </c>
      <c r="AH59" s="372"/>
      <c r="AI59" s="372"/>
      <c r="AJ59" s="372"/>
      <c r="AK59" s="372"/>
      <c r="AL59" s="372"/>
      <c r="AM59" s="372"/>
      <c r="AO59" s="42" t="s">
        <v>26</v>
      </c>
      <c r="AP59" s="28"/>
      <c r="AQ59" s="28"/>
      <c r="AR59" s="1"/>
      <c r="AS59" s="3"/>
      <c r="AT59" s="1"/>
      <c r="AU59" s="1"/>
      <c r="AV59" s="1"/>
      <c r="AW59" s="1"/>
      <c r="AX59" s="1"/>
      <c r="AY59" s="1"/>
      <c r="AZ59" s="1"/>
      <c r="BA59" s="1"/>
      <c r="BB59" s="1"/>
      <c r="BC59" s="1"/>
      <c r="BD59" s="1"/>
      <c r="BE59" s="382"/>
      <c r="BF59" s="382"/>
      <c r="BG59" s="382"/>
      <c r="BH59" s="1"/>
      <c r="BI59" s="405"/>
      <c r="BJ59" s="405"/>
      <c r="BK59" s="405"/>
      <c r="BL59" s="405"/>
      <c r="BM59" s="405"/>
      <c r="BN59" s="405"/>
      <c r="BO59" s="405"/>
      <c r="BP59" s="1"/>
      <c r="BQ59" s="405"/>
      <c r="BR59" s="405"/>
      <c r="BS59" s="405"/>
      <c r="BT59" s="405"/>
      <c r="BU59" s="405"/>
      <c r="BV59" s="405"/>
      <c r="BW59" s="405"/>
      <c r="BX59" s="3"/>
      <c r="BY59" s="14"/>
      <c r="BZ59" s="14"/>
    </row>
    <row r="60" spans="2:78" s="5" customFormat="1" ht="22.5" customHeight="1">
      <c r="B60" s="42" t="s">
        <v>27</v>
      </c>
      <c r="C60" s="28"/>
      <c r="D60" s="28"/>
      <c r="E60" s="1"/>
      <c r="F60" s="3"/>
      <c r="G60" s="1"/>
      <c r="H60" s="1"/>
      <c r="I60" s="1"/>
      <c r="J60" s="1"/>
      <c r="K60" s="1"/>
      <c r="L60" s="1"/>
      <c r="M60" s="1"/>
      <c r="N60" s="1"/>
      <c r="O60" s="1"/>
      <c r="P60" s="1"/>
      <c r="Q60" s="1"/>
      <c r="R60" s="1"/>
      <c r="S60" s="43">
        <v>226</v>
      </c>
      <c r="T60" s="1"/>
      <c r="U60" s="382"/>
      <c r="V60" s="382"/>
      <c r="W60" s="382"/>
      <c r="X60" s="1"/>
      <c r="Y60" s="379">
        <v>-397765284</v>
      </c>
      <c r="Z60" s="379"/>
      <c r="AA60" s="379"/>
      <c r="AB60" s="379"/>
      <c r="AC60" s="379"/>
      <c r="AD60" s="379"/>
      <c r="AE60" s="379"/>
      <c r="AF60" s="45"/>
      <c r="AG60" s="379">
        <f>IF(ISBLANK($S60)=FALSE,VLOOKUP($S60,'[1]lien ket'!$A:$J,'[1]lien ket'!$J$8,0),0)</f>
        <v>-355152939</v>
      </c>
      <c r="AH60" s="379"/>
      <c r="AI60" s="379"/>
      <c r="AJ60" s="379"/>
      <c r="AK60" s="379"/>
      <c r="AL60" s="379"/>
      <c r="AM60" s="379"/>
      <c r="AO60" s="42" t="s">
        <v>28</v>
      </c>
      <c r="AP60" s="28"/>
      <c r="AQ60" s="28"/>
      <c r="AR60" s="1"/>
      <c r="AS60" s="3"/>
      <c r="AT60" s="1"/>
      <c r="AU60" s="1"/>
      <c r="AV60" s="1"/>
      <c r="AW60" s="1"/>
      <c r="AX60" s="1"/>
      <c r="AY60" s="1"/>
      <c r="AZ60" s="1"/>
      <c r="BA60" s="1"/>
      <c r="BB60" s="1"/>
      <c r="BC60" s="1"/>
      <c r="BD60" s="1"/>
      <c r="BE60" s="382"/>
      <c r="BF60" s="382"/>
      <c r="BG60" s="382"/>
      <c r="BH60" s="1"/>
      <c r="BI60" s="405"/>
      <c r="BJ60" s="405"/>
      <c r="BK60" s="405"/>
      <c r="BL60" s="405"/>
      <c r="BM60" s="405"/>
      <c r="BN60" s="405"/>
      <c r="BO60" s="405"/>
      <c r="BP60" s="1"/>
      <c r="BQ60" s="405"/>
      <c r="BR60" s="405"/>
      <c r="BS60" s="405"/>
      <c r="BT60" s="405"/>
      <c r="BU60" s="405"/>
      <c r="BV60" s="405"/>
      <c r="BW60" s="405"/>
      <c r="BX60" s="3"/>
      <c r="BY60" s="14"/>
      <c r="BZ60" s="14"/>
    </row>
    <row r="61" spans="2:78" s="5" customFormat="1" ht="22.5" customHeight="1">
      <c r="B61" s="35" t="s">
        <v>32</v>
      </c>
      <c r="C61" s="28"/>
      <c r="D61" s="28"/>
      <c r="E61" s="1"/>
      <c r="F61" s="3"/>
      <c r="G61" s="1"/>
      <c r="H61" s="1"/>
      <c r="I61" s="1"/>
      <c r="J61" s="1"/>
      <c r="K61" s="1"/>
      <c r="L61" s="1"/>
      <c r="M61" s="1"/>
      <c r="N61" s="1"/>
      <c r="O61" s="1"/>
      <c r="P61" s="1"/>
      <c r="Q61" s="1"/>
      <c r="R61" s="1"/>
      <c r="S61" s="29">
        <v>227</v>
      </c>
      <c r="T61" s="1"/>
      <c r="U61" s="393" t="s">
        <v>33</v>
      </c>
      <c r="V61" s="393"/>
      <c r="W61" s="393"/>
      <c r="X61" s="1"/>
      <c r="Y61" s="405">
        <f>+Y62+Y63</f>
        <v>1493503780</v>
      </c>
      <c r="Z61" s="405"/>
      <c r="AA61" s="405"/>
      <c r="AB61" s="405"/>
      <c r="AC61" s="405"/>
      <c r="AD61" s="405"/>
      <c r="AE61" s="405"/>
      <c r="AF61" s="1"/>
      <c r="AG61" s="405">
        <f>IF(ISBLANK($S61)=FALSE,VLOOKUP($S61,'[1]lien ket'!$A:$J,'[1]lien ket'!$J$8,0),0)</f>
        <v>1758503785</v>
      </c>
      <c r="AH61" s="405"/>
      <c r="AI61" s="405"/>
      <c r="AJ61" s="405"/>
      <c r="AK61" s="405"/>
      <c r="AL61" s="405"/>
      <c r="AM61" s="405"/>
      <c r="AO61" s="35" t="s">
        <v>34</v>
      </c>
      <c r="AP61" s="28"/>
      <c r="AQ61" s="28"/>
      <c r="AR61" s="1"/>
      <c r="AS61" s="3"/>
      <c r="AT61" s="1"/>
      <c r="AU61" s="1"/>
      <c r="AV61" s="1"/>
      <c r="AW61" s="1"/>
      <c r="AX61" s="1"/>
      <c r="AY61" s="1"/>
      <c r="AZ61" s="1"/>
      <c r="BA61" s="1"/>
      <c r="BB61" s="1"/>
      <c r="BC61" s="1"/>
      <c r="BD61" s="1"/>
      <c r="BE61" s="391">
        <v>8</v>
      </c>
      <c r="BF61" s="391"/>
      <c r="BG61" s="391"/>
      <c r="BH61" s="1"/>
      <c r="BI61" s="405"/>
      <c r="BJ61" s="405"/>
      <c r="BK61" s="405"/>
      <c r="BL61" s="405"/>
      <c r="BM61" s="405"/>
      <c r="BN61" s="405"/>
      <c r="BO61" s="405"/>
      <c r="BP61" s="1"/>
      <c r="BQ61" s="405"/>
      <c r="BR61" s="405"/>
      <c r="BS61" s="405"/>
      <c r="BT61" s="405"/>
      <c r="BU61" s="405"/>
      <c r="BV61" s="405"/>
      <c r="BW61" s="405"/>
      <c r="BX61" s="3"/>
      <c r="BY61" s="14"/>
      <c r="BZ61" s="14"/>
    </row>
    <row r="62" spans="2:78" s="5" customFormat="1" ht="22.5" customHeight="1">
      <c r="B62" s="42" t="s">
        <v>25</v>
      </c>
      <c r="C62" s="28"/>
      <c r="D62" s="28"/>
      <c r="E62" s="1"/>
      <c r="F62" s="3"/>
      <c r="G62" s="1"/>
      <c r="H62" s="1"/>
      <c r="I62" s="1"/>
      <c r="J62" s="1"/>
      <c r="K62" s="1"/>
      <c r="L62" s="1"/>
      <c r="M62" s="1"/>
      <c r="N62" s="1"/>
      <c r="O62" s="1"/>
      <c r="P62" s="1"/>
      <c r="Q62" s="1"/>
      <c r="R62" s="1"/>
      <c r="S62" s="43">
        <v>228</v>
      </c>
      <c r="T62" s="1"/>
      <c r="U62" s="382"/>
      <c r="V62" s="382"/>
      <c r="W62" s="382"/>
      <c r="X62" s="1"/>
      <c r="Y62" s="372">
        <f>IF(ISBLANK($S62)=FALSE,VLOOKUP($S62,'[1]lien ket'!$A:$J,'[1]lien ket'!$F$8,0),0)</f>
        <v>3510000000</v>
      </c>
      <c r="Z62" s="372"/>
      <c r="AA62" s="372"/>
      <c r="AB62" s="372"/>
      <c r="AC62" s="372"/>
      <c r="AD62" s="372"/>
      <c r="AE62" s="372"/>
      <c r="AF62" s="44"/>
      <c r="AG62" s="372">
        <f>IF(ISBLANK($S62)=FALSE,VLOOKUP($S62,'[1]lien ket'!$A:$J,'[1]lien ket'!$J$8,0),0)</f>
        <v>3510000000</v>
      </c>
      <c r="AH62" s="372"/>
      <c r="AI62" s="372"/>
      <c r="AJ62" s="372"/>
      <c r="AK62" s="372"/>
      <c r="AL62" s="372"/>
      <c r="AM62" s="372"/>
      <c r="AO62" s="42" t="s">
        <v>26</v>
      </c>
      <c r="AP62" s="28"/>
      <c r="AQ62" s="28"/>
      <c r="AR62" s="1"/>
      <c r="AS62" s="3"/>
      <c r="AT62" s="1"/>
      <c r="AU62" s="1"/>
      <c r="AV62" s="1"/>
      <c r="AW62" s="1"/>
      <c r="AX62" s="1"/>
      <c r="AY62" s="1"/>
      <c r="AZ62" s="1"/>
      <c r="BA62" s="1"/>
      <c r="BB62" s="1"/>
      <c r="BC62" s="1"/>
      <c r="BD62" s="1"/>
      <c r="BE62" s="382"/>
      <c r="BF62" s="382"/>
      <c r="BG62" s="382"/>
      <c r="BH62" s="1"/>
      <c r="BI62" s="405"/>
      <c r="BJ62" s="405"/>
      <c r="BK62" s="405"/>
      <c r="BL62" s="405"/>
      <c r="BM62" s="405"/>
      <c r="BN62" s="405"/>
      <c r="BO62" s="405"/>
      <c r="BP62" s="1"/>
      <c r="BQ62" s="405"/>
      <c r="BR62" s="405"/>
      <c r="BS62" s="405"/>
      <c r="BT62" s="405"/>
      <c r="BU62" s="405"/>
      <c r="BV62" s="405"/>
      <c r="BW62" s="405"/>
      <c r="BX62" s="3"/>
      <c r="BY62" s="14"/>
      <c r="BZ62" s="14"/>
    </row>
    <row r="63" spans="2:78" s="5" customFormat="1" ht="22.5" customHeight="1">
      <c r="B63" s="42" t="s">
        <v>27</v>
      </c>
      <c r="C63" s="28"/>
      <c r="D63" s="28"/>
      <c r="E63" s="1"/>
      <c r="F63" s="3"/>
      <c r="G63" s="1"/>
      <c r="H63" s="1"/>
      <c r="I63" s="1"/>
      <c r="J63" s="1"/>
      <c r="K63" s="1"/>
      <c r="L63" s="1"/>
      <c r="M63" s="1"/>
      <c r="N63" s="1"/>
      <c r="O63" s="1"/>
      <c r="P63" s="1"/>
      <c r="Q63" s="1"/>
      <c r="R63" s="1"/>
      <c r="S63" s="43">
        <v>229</v>
      </c>
      <c r="T63" s="1"/>
      <c r="U63" s="382"/>
      <c r="V63" s="382"/>
      <c r="W63" s="382"/>
      <c r="X63" s="1"/>
      <c r="Y63" s="379">
        <v>-2016496220</v>
      </c>
      <c r="Z63" s="379"/>
      <c r="AA63" s="379"/>
      <c r="AB63" s="379"/>
      <c r="AC63" s="379"/>
      <c r="AD63" s="379"/>
      <c r="AE63" s="379"/>
      <c r="AF63" s="45"/>
      <c r="AG63" s="379">
        <f>IF(ISBLANK($S63)=FALSE,VLOOKUP($S63,'[1]lien ket'!$A:$J,'[1]lien ket'!$J$8,0),0)</f>
        <v>-1751496215</v>
      </c>
      <c r="AH63" s="379"/>
      <c r="AI63" s="379"/>
      <c r="AJ63" s="379"/>
      <c r="AK63" s="379"/>
      <c r="AL63" s="379"/>
      <c r="AM63" s="379"/>
      <c r="AO63" s="42" t="s">
        <v>28</v>
      </c>
      <c r="AP63" s="28"/>
      <c r="AQ63" s="28"/>
      <c r="AR63" s="1"/>
      <c r="AS63" s="3"/>
      <c r="AT63" s="1"/>
      <c r="AU63" s="1"/>
      <c r="AV63" s="1"/>
      <c r="AW63" s="1"/>
      <c r="AX63" s="1"/>
      <c r="AY63" s="1"/>
      <c r="AZ63" s="1"/>
      <c r="BA63" s="1"/>
      <c r="BB63" s="1"/>
      <c r="BC63" s="1"/>
      <c r="BD63" s="1"/>
      <c r="BE63" s="382"/>
      <c r="BF63" s="382"/>
      <c r="BG63" s="382"/>
      <c r="BH63" s="1"/>
      <c r="BI63" s="405"/>
      <c r="BJ63" s="405"/>
      <c r="BK63" s="405"/>
      <c r="BL63" s="405"/>
      <c r="BM63" s="405"/>
      <c r="BN63" s="405"/>
      <c r="BO63" s="405"/>
      <c r="BP63" s="1"/>
      <c r="BQ63" s="405"/>
      <c r="BR63" s="405"/>
      <c r="BS63" s="405"/>
      <c r="BT63" s="405"/>
      <c r="BU63" s="405"/>
      <c r="BV63" s="405"/>
      <c r="BW63" s="405"/>
      <c r="BX63" s="3"/>
      <c r="BY63" s="14"/>
      <c r="BZ63" s="14"/>
    </row>
    <row r="64" spans="2:78" s="5" customFormat="1" ht="22.5" customHeight="1">
      <c r="B64" s="35" t="s">
        <v>35</v>
      </c>
      <c r="C64" s="28"/>
      <c r="D64" s="28"/>
      <c r="E64" s="1"/>
      <c r="F64" s="3"/>
      <c r="G64" s="1"/>
      <c r="H64" s="1"/>
      <c r="I64" s="1"/>
      <c r="J64" s="1"/>
      <c r="K64" s="1"/>
      <c r="L64" s="1"/>
      <c r="M64" s="1"/>
      <c r="N64" s="1"/>
      <c r="O64" s="1"/>
      <c r="P64" s="1"/>
      <c r="Q64" s="1"/>
      <c r="R64" s="1"/>
      <c r="S64" s="29">
        <v>230</v>
      </c>
      <c r="T64" s="1"/>
      <c r="U64" s="393" t="s">
        <v>36</v>
      </c>
      <c r="V64" s="393"/>
      <c r="W64" s="393"/>
      <c r="X64" s="1"/>
      <c r="Y64" s="405">
        <v>25734334744</v>
      </c>
      <c r="Z64" s="405"/>
      <c r="AA64" s="405"/>
      <c r="AB64" s="405"/>
      <c r="AC64" s="405"/>
      <c r="AD64" s="405"/>
      <c r="AE64" s="405"/>
      <c r="AF64" s="1"/>
      <c r="AG64" s="405">
        <f>IF(ISBLANK($S64)=FALSE,VLOOKUP($S64,'[1]lien ket'!$A:$J,'[1]lien ket'!$J$8,0),0)</f>
        <v>1331651465</v>
      </c>
      <c r="AH64" s="405"/>
      <c r="AI64" s="405"/>
      <c r="AJ64" s="405"/>
      <c r="AK64" s="405"/>
      <c r="AL64" s="405"/>
      <c r="AM64" s="405"/>
      <c r="AO64" s="35" t="s">
        <v>37</v>
      </c>
      <c r="AP64" s="28"/>
      <c r="AQ64" s="28"/>
      <c r="AR64" s="1"/>
      <c r="AS64" s="3"/>
      <c r="AT64" s="1"/>
      <c r="AU64" s="1"/>
      <c r="AV64" s="1"/>
      <c r="AW64" s="1"/>
      <c r="AX64" s="1"/>
      <c r="AY64" s="1"/>
      <c r="AZ64" s="1"/>
      <c r="BA64" s="1"/>
      <c r="BB64" s="1"/>
      <c r="BC64" s="1"/>
      <c r="BD64" s="1"/>
      <c r="BE64" s="391">
        <v>9</v>
      </c>
      <c r="BF64" s="391"/>
      <c r="BG64" s="391"/>
      <c r="BH64" s="1"/>
      <c r="BI64" s="405"/>
      <c r="BJ64" s="405"/>
      <c r="BK64" s="405"/>
      <c r="BL64" s="405"/>
      <c r="BM64" s="405"/>
      <c r="BN64" s="405"/>
      <c r="BO64" s="405"/>
      <c r="BP64" s="1"/>
      <c r="BQ64" s="405"/>
      <c r="BR64" s="405"/>
      <c r="BS64" s="405"/>
      <c r="BT64" s="405"/>
      <c r="BU64" s="405"/>
      <c r="BV64" s="405"/>
      <c r="BW64" s="405"/>
      <c r="BX64" s="3"/>
      <c r="BY64" s="14"/>
      <c r="BZ64" s="14"/>
    </row>
    <row r="65" spans="2:78" s="5" customFormat="1" ht="22.5" customHeight="1">
      <c r="B65" s="35"/>
      <c r="C65" s="28"/>
      <c r="D65" s="28"/>
      <c r="E65" s="1"/>
      <c r="F65" s="3"/>
      <c r="G65" s="1"/>
      <c r="H65" s="1"/>
      <c r="I65" s="1"/>
      <c r="J65" s="1"/>
      <c r="K65" s="1"/>
      <c r="L65" s="1"/>
      <c r="M65" s="1"/>
      <c r="N65" s="1"/>
      <c r="O65" s="1"/>
      <c r="P65" s="1"/>
      <c r="Q65" s="1"/>
      <c r="R65" s="1"/>
      <c r="S65" s="29"/>
      <c r="T65" s="1"/>
      <c r="U65" s="382"/>
      <c r="V65" s="382"/>
      <c r="W65" s="382"/>
      <c r="X65" s="1"/>
      <c r="Y65" s="405"/>
      <c r="Z65" s="405"/>
      <c r="AA65" s="405"/>
      <c r="AB65" s="405"/>
      <c r="AC65" s="405"/>
      <c r="AD65" s="405"/>
      <c r="AE65" s="405"/>
      <c r="AF65" s="1"/>
      <c r="AG65" s="405"/>
      <c r="AH65" s="405"/>
      <c r="AI65" s="405"/>
      <c r="AJ65" s="405"/>
      <c r="AK65" s="405"/>
      <c r="AL65" s="405"/>
      <c r="AM65" s="405"/>
      <c r="AO65" s="35"/>
      <c r="AP65" s="28"/>
      <c r="AQ65" s="28"/>
      <c r="AR65" s="1"/>
      <c r="AS65" s="3"/>
      <c r="AT65" s="1"/>
      <c r="AU65" s="1"/>
      <c r="AV65" s="1"/>
      <c r="AW65" s="1"/>
      <c r="AX65" s="1"/>
      <c r="AY65" s="1"/>
      <c r="AZ65" s="1"/>
      <c r="BA65" s="1"/>
      <c r="BB65" s="1"/>
      <c r="BC65" s="1"/>
      <c r="BD65" s="1"/>
      <c r="BE65" s="382"/>
      <c r="BF65" s="382"/>
      <c r="BG65" s="382"/>
      <c r="BH65" s="1"/>
      <c r="BI65" s="405"/>
      <c r="BJ65" s="405"/>
      <c r="BK65" s="405"/>
      <c r="BL65" s="405"/>
      <c r="BM65" s="405"/>
      <c r="BN65" s="405"/>
      <c r="BO65" s="405"/>
      <c r="BP65" s="1"/>
      <c r="BQ65" s="405"/>
      <c r="BR65" s="405"/>
      <c r="BS65" s="405"/>
      <c r="BT65" s="405"/>
      <c r="BU65" s="405"/>
      <c r="BV65" s="405"/>
      <c r="BW65" s="405"/>
      <c r="BX65" s="3"/>
      <c r="BY65" s="14"/>
      <c r="BZ65" s="14"/>
    </row>
    <row r="66" spans="2:78" s="5" customFormat="1" ht="22.5" customHeight="1">
      <c r="B66" s="34" t="s">
        <v>38</v>
      </c>
      <c r="C66" s="28"/>
      <c r="D66" s="28"/>
      <c r="E66" s="1"/>
      <c r="F66" s="3"/>
      <c r="G66" s="1"/>
      <c r="H66" s="1"/>
      <c r="I66" s="1"/>
      <c r="J66" s="1"/>
      <c r="K66" s="1"/>
      <c r="L66" s="1"/>
      <c r="M66" s="1"/>
      <c r="N66" s="1"/>
      <c r="O66" s="1"/>
      <c r="P66" s="1"/>
      <c r="Q66" s="1"/>
      <c r="R66" s="1"/>
      <c r="S66" s="18">
        <v>240</v>
      </c>
      <c r="T66" s="1"/>
      <c r="U66" s="393" t="s">
        <v>39</v>
      </c>
      <c r="V66" s="393"/>
      <c r="W66" s="393"/>
      <c r="X66" s="1"/>
      <c r="Y66" s="394">
        <f>IF(ISBLANK($S66)=FALSE,VLOOKUP($S66,'[1]lien ket'!$A:$J,'[1]lien ket'!$F$8,0),0)</f>
        <v>0</v>
      </c>
      <c r="Z66" s="394"/>
      <c r="AA66" s="394"/>
      <c r="AB66" s="394"/>
      <c r="AC66" s="394"/>
      <c r="AD66" s="394"/>
      <c r="AE66" s="394"/>
      <c r="AF66" s="1"/>
      <c r="AG66" s="394">
        <f>IF(ISBLANK($S66)=FALSE,VLOOKUP($S66,'[1]lien ket'!$A:$J,'[1]lien ket'!$J$8,0),0)</f>
        <v>0</v>
      </c>
      <c r="AH66" s="394"/>
      <c r="AI66" s="394"/>
      <c r="AJ66" s="394"/>
      <c r="AK66" s="394"/>
      <c r="AL66" s="394"/>
      <c r="AM66" s="394"/>
      <c r="AO66" s="34" t="s">
        <v>40</v>
      </c>
      <c r="AP66" s="28"/>
      <c r="AQ66" s="28"/>
      <c r="AR66" s="1"/>
      <c r="AS66" s="3"/>
      <c r="AT66" s="1"/>
      <c r="AU66" s="1"/>
      <c r="AV66" s="1"/>
      <c r="AW66" s="1"/>
      <c r="AX66" s="1"/>
      <c r="AY66" s="1"/>
      <c r="AZ66" s="1"/>
      <c r="BA66" s="1"/>
      <c r="BB66" s="1"/>
      <c r="BC66" s="1"/>
      <c r="BD66" s="1"/>
      <c r="BE66" s="390">
        <v>10</v>
      </c>
      <c r="BF66" s="390"/>
      <c r="BG66" s="390"/>
      <c r="BH66" s="1"/>
      <c r="BI66" s="405"/>
      <c r="BJ66" s="405"/>
      <c r="BK66" s="405"/>
      <c r="BL66" s="405"/>
      <c r="BM66" s="405"/>
      <c r="BN66" s="405"/>
      <c r="BO66" s="405"/>
      <c r="BP66" s="1"/>
      <c r="BQ66" s="405"/>
      <c r="BR66" s="405"/>
      <c r="BS66" s="405"/>
      <c r="BT66" s="405"/>
      <c r="BU66" s="405"/>
      <c r="BV66" s="405"/>
      <c r="BW66" s="405"/>
      <c r="BX66" s="3"/>
      <c r="BY66" s="14"/>
      <c r="BZ66" s="14"/>
    </row>
    <row r="67" spans="2:78" s="5" customFormat="1" ht="22.5" customHeight="1">
      <c r="B67" s="35" t="s">
        <v>25</v>
      </c>
      <c r="C67" s="28"/>
      <c r="D67" s="28"/>
      <c r="E67" s="1"/>
      <c r="F67" s="3"/>
      <c r="G67" s="1"/>
      <c r="H67" s="1"/>
      <c r="I67" s="1"/>
      <c r="J67" s="1"/>
      <c r="K67" s="1"/>
      <c r="L67" s="1"/>
      <c r="M67" s="1"/>
      <c r="N67" s="1"/>
      <c r="O67" s="1"/>
      <c r="P67" s="1"/>
      <c r="Q67" s="1"/>
      <c r="R67" s="1"/>
      <c r="S67" s="29">
        <v>241</v>
      </c>
      <c r="T67" s="1"/>
      <c r="U67" s="382"/>
      <c r="V67" s="382"/>
      <c r="W67" s="382"/>
      <c r="X67" s="1"/>
      <c r="Y67" s="405">
        <f>IF(ISBLANK($S67)=FALSE,VLOOKUP($S67,'[1]lien ket'!$A:$J,'[1]lien ket'!$F$8,0),0)</f>
        <v>0</v>
      </c>
      <c r="Z67" s="405"/>
      <c r="AA67" s="405"/>
      <c r="AB67" s="405"/>
      <c r="AC67" s="405"/>
      <c r="AD67" s="405"/>
      <c r="AE67" s="405"/>
      <c r="AF67" s="1"/>
      <c r="AG67" s="405">
        <f>IF(ISBLANK($S67)=FALSE,VLOOKUP($S67,'[1]lien ket'!$A:$J,'[1]lien ket'!$J$8,0),0)</f>
        <v>0</v>
      </c>
      <c r="AH67" s="405"/>
      <c r="AI67" s="405"/>
      <c r="AJ67" s="405"/>
      <c r="AK67" s="405"/>
      <c r="AL67" s="405"/>
      <c r="AM67" s="405"/>
      <c r="AO67" s="42" t="s">
        <v>26</v>
      </c>
      <c r="AP67" s="28"/>
      <c r="AQ67" s="28"/>
      <c r="AR67" s="1"/>
      <c r="AS67" s="3"/>
      <c r="AT67" s="1"/>
      <c r="AU67" s="1"/>
      <c r="AV67" s="1"/>
      <c r="AW67" s="1"/>
      <c r="AX67" s="1"/>
      <c r="AY67" s="1"/>
      <c r="AZ67" s="1"/>
      <c r="BA67" s="1"/>
      <c r="BB67" s="1"/>
      <c r="BC67" s="1"/>
      <c r="BD67" s="1"/>
      <c r="BE67" s="382"/>
      <c r="BF67" s="382"/>
      <c r="BG67" s="382"/>
      <c r="BH67" s="1"/>
      <c r="BI67" s="405"/>
      <c r="BJ67" s="405"/>
      <c r="BK67" s="405"/>
      <c r="BL67" s="405"/>
      <c r="BM67" s="405"/>
      <c r="BN67" s="405"/>
      <c r="BO67" s="405"/>
      <c r="BP67" s="1"/>
      <c r="BQ67" s="405"/>
      <c r="BR67" s="405"/>
      <c r="BS67" s="405"/>
      <c r="BT67" s="405"/>
      <c r="BU67" s="405"/>
      <c r="BV67" s="405"/>
      <c r="BW67" s="405"/>
      <c r="BX67" s="3"/>
      <c r="BY67" s="14"/>
      <c r="BZ67" s="14"/>
    </row>
    <row r="68" spans="2:78" s="5" customFormat="1" ht="22.5" customHeight="1">
      <c r="B68" s="35" t="s">
        <v>41</v>
      </c>
      <c r="C68" s="28"/>
      <c r="D68" s="28"/>
      <c r="E68" s="1"/>
      <c r="F68" s="3"/>
      <c r="G68" s="1"/>
      <c r="H68" s="1"/>
      <c r="I68" s="1"/>
      <c r="J68" s="1"/>
      <c r="K68" s="1"/>
      <c r="L68" s="1"/>
      <c r="M68" s="1"/>
      <c r="N68" s="1"/>
      <c r="O68" s="1"/>
      <c r="P68" s="1"/>
      <c r="Q68" s="1"/>
      <c r="R68" s="1"/>
      <c r="S68" s="29">
        <v>242</v>
      </c>
      <c r="T68" s="1"/>
      <c r="U68" s="382"/>
      <c r="V68" s="382"/>
      <c r="W68" s="382"/>
      <c r="X68" s="1"/>
      <c r="Y68" s="405">
        <f>IF(ISBLANK($S68)=FALSE,VLOOKUP($S68,'[1]lien ket'!$A:$J,'[1]lien ket'!$F$8,0),0)</f>
        <v>0</v>
      </c>
      <c r="Z68" s="405"/>
      <c r="AA68" s="405"/>
      <c r="AB68" s="405"/>
      <c r="AC68" s="405"/>
      <c r="AD68" s="405"/>
      <c r="AE68" s="405"/>
      <c r="AF68" s="1"/>
      <c r="AG68" s="405">
        <f>IF(ISBLANK($S68)=FALSE,VLOOKUP($S68,'[1]lien ket'!$A:$J,'[1]lien ket'!$J$8,0),0)</f>
        <v>0</v>
      </c>
      <c r="AH68" s="405"/>
      <c r="AI68" s="405"/>
      <c r="AJ68" s="405"/>
      <c r="AK68" s="405"/>
      <c r="AL68" s="405"/>
      <c r="AM68" s="405"/>
      <c r="AO68" s="42" t="s">
        <v>28</v>
      </c>
      <c r="AP68" s="28"/>
      <c r="AQ68" s="28"/>
      <c r="AR68" s="1"/>
      <c r="AS68" s="3"/>
      <c r="AT68" s="1"/>
      <c r="AU68" s="1"/>
      <c r="AV68" s="1"/>
      <c r="AW68" s="1"/>
      <c r="AX68" s="1"/>
      <c r="AY68" s="1"/>
      <c r="AZ68" s="1"/>
      <c r="BA68" s="1"/>
      <c r="BB68" s="1"/>
      <c r="BC68" s="1"/>
      <c r="BD68" s="1"/>
      <c r="BE68" s="382"/>
      <c r="BF68" s="382"/>
      <c r="BG68" s="382"/>
      <c r="BH68" s="1"/>
      <c r="BI68" s="405"/>
      <c r="BJ68" s="405"/>
      <c r="BK68" s="405"/>
      <c r="BL68" s="405"/>
      <c r="BM68" s="405"/>
      <c r="BN68" s="405"/>
      <c r="BO68" s="405"/>
      <c r="BP68" s="1"/>
      <c r="BQ68" s="405"/>
      <c r="BR68" s="405"/>
      <c r="BS68" s="405"/>
      <c r="BT68" s="405"/>
      <c r="BU68" s="405"/>
      <c r="BV68" s="405"/>
      <c r="BW68" s="405"/>
      <c r="BX68" s="3"/>
      <c r="BY68" s="14"/>
      <c r="BZ68" s="14"/>
    </row>
    <row r="69" spans="2:78" s="5" customFormat="1" ht="22.5" customHeight="1">
      <c r="B69" s="1"/>
      <c r="C69" s="28"/>
      <c r="D69" s="28"/>
      <c r="E69" s="1"/>
      <c r="F69" s="3"/>
      <c r="G69" s="1"/>
      <c r="H69" s="1"/>
      <c r="I69" s="1"/>
      <c r="J69" s="1"/>
      <c r="K69" s="1"/>
      <c r="L69" s="1"/>
      <c r="M69" s="1"/>
      <c r="N69" s="1"/>
      <c r="O69" s="1"/>
      <c r="P69" s="1"/>
      <c r="Q69" s="1"/>
      <c r="R69" s="1"/>
      <c r="S69" s="29"/>
      <c r="T69" s="1"/>
      <c r="U69" s="382"/>
      <c r="V69" s="382"/>
      <c r="W69" s="382"/>
      <c r="X69" s="1"/>
      <c r="Y69" s="405"/>
      <c r="Z69" s="405"/>
      <c r="AA69" s="405"/>
      <c r="AB69" s="405"/>
      <c r="AC69" s="405"/>
      <c r="AD69" s="405"/>
      <c r="AE69" s="405"/>
      <c r="AF69" s="1"/>
      <c r="AG69" s="405"/>
      <c r="AH69" s="405"/>
      <c r="AI69" s="405"/>
      <c r="AJ69" s="405"/>
      <c r="AK69" s="405"/>
      <c r="AL69" s="405"/>
      <c r="AM69" s="405"/>
      <c r="AO69" s="1"/>
      <c r="AP69" s="28"/>
      <c r="AQ69" s="28"/>
      <c r="AR69" s="1"/>
      <c r="AS69" s="3"/>
      <c r="AT69" s="1"/>
      <c r="AU69" s="1"/>
      <c r="AV69" s="1"/>
      <c r="AW69" s="1"/>
      <c r="AX69" s="1"/>
      <c r="AY69" s="1"/>
      <c r="AZ69" s="1"/>
      <c r="BA69" s="1"/>
      <c r="BB69" s="1"/>
      <c r="BC69" s="1"/>
      <c r="BD69" s="1"/>
      <c r="BE69" s="382"/>
      <c r="BF69" s="382"/>
      <c r="BG69" s="382"/>
      <c r="BH69" s="1"/>
      <c r="BI69" s="405"/>
      <c r="BJ69" s="405"/>
      <c r="BK69" s="405"/>
      <c r="BL69" s="405"/>
      <c r="BM69" s="405"/>
      <c r="BN69" s="405"/>
      <c r="BO69" s="405"/>
      <c r="BP69" s="1"/>
      <c r="BQ69" s="405"/>
      <c r="BR69" s="405"/>
      <c r="BS69" s="405"/>
      <c r="BT69" s="405"/>
      <c r="BU69" s="405"/>
      <c r="BV69" s="405"/>
      <c r="BW69" s="405"/>
      <c r="BX69" s="3"/>
      <c r="BY69" s="14"/>
      <c r="BZ69" s="14"/>
    </row>
    <row r="70" spans="2:78" s="5" customFormat="1" ht="22.5" customHeight="1">
      <c r="B70" s="38" t="s">
        <v>42</v>
      </c>
      <c r="C70" s="28"/>
      <c r="D70" s="28"/>
      <c r="E70" s="1"/>
      <c r="F70" s="3"/>
      <c r="G70" s="1"/>
      <c r="H70" s="1"/>
      <c r="I70" s="1"/>
      <c r="J70" s="1"/>
      <c r="K70" s="1"/>
      <c r="L70" s="1"/>
      <c r="M70" s="1"/>
      <c r="N70" s="1"/>
      <c r="O70" s="1"/>
      <c r="P70" s="1"/>
      <c r="Q70" s="1"/>
      <c r="R70" s="1"/>
      <c r="S70" s="18">
        <v>250</v>
      </c>
      <c r="T70" s="1"/>
      <c r="U70" s="390"/>
      <c r="V70" s="390"/>
      <c r="W70" s="390"/>
      <c r="X70" s="1"/>
      <c r="Y70" s="394">
        <f>+Y72+Y73</f>
        <v>510000000</v>
      </c>
      <c r="Z70" s="394"/>
      <c r="AA70" s="394"/>
      <c r="AB70" s="394"/>
      <c r="AC70" s="394"/>
      <c r="AD70" s="394"/>
      <c r="AE70" s="394"/>
      <c r="AF70" s="1"/>
      <c r="AG70" s="394">
        <f>IF(ISBLANK($S70)=FALSE,VLOOKUP($S70,'[1]lien ket'!$A:$J,'[1]lien ket'!$J$8,0),0)</f>
        <v>210000000</v>
      </c>
      <c r="AH70" s="394"/>
      <c r="AI70" s="394"/>
      <c r="AJ70" s="394"/>
      <c r="AK70" s="394"/>
      <c r="AL70" s="394"/>
      <c r="AM70" s="394"/>
      <c r="AO70" s="38" t="s">
        <v>43</v>
      </c>
      <c r="AP70" s="28"/>
      <c r="AQ70" s="28"/>
      <c r="AR70" s="1"/>
      <c r="AS70" s="3"/>
      <c r="AT70" s="1"/>
      <c r="AU70" s="1"/>
      <c r="AV70" s="1"/>
      <c r="AW70" s="1"/>
      <c r="AX70" s="1"/>
      <c r="AY70" s="1"/>
      <c r="AZ70" s="1"/>
      <c r="BA70" s="1"/>
      <c r="BB70" s="1"/>
      <c r="BC70" s="1"/>
      <c r="BD70" s="1"/>
      <c r="BE70" s="390">
        <v>11</v>
      </c>
      <c r="BF70" s="390"/>
      <c r="BG70" s="390"/>
      <c r="BH70" s="1"/>
      <c r="BI70" s="405"/>
      <c r="BJ70" s="405"/>
      <c r="BK70" s="405"/>
      <c r="BL70" s="405"/>
      <c r="BM70" s="405"/>
      <c r="BN70" s="405"/>
      <c r="BO70" s="405"/>
      <c r="BP70" s="1"/>
      <c r="BQ70" s="405"/>
      <c r="BR70" s="405"/>
      <c r="BS70" s="405"/>
      <c r="BT70" s="405"/>
      <c r="BU70" s="405"/>
      <c r="BV70" s="405"/>
      <c r="BW70" s="405"/>
      <c r="BX70" s="3"/>
      <c r="BY70" s="14"/>
      <c r="BZ70" s="14"/>
    </row>
    <row r="71" spans="2:78" s="5" customFormat="1" ht="22.5" customHeight="1">
      <c r="B71" s="35" t="s">
        <v>44</v>
      </c>
      <c r="C71" s="28"/>
      <c r="D71" s="28"/>
      <c r="E71" s="1"/>
      <c r="F71" s="3"/>
      <c r="G71" s="1"/>
      <c r="H71" s="1"/>
      <c r="I71" s="1"/>
      <c r="J71" s="1"/>
      <c r="K71" s="1"/>
      <c r="L71" s="1"/>
      <c r="M71" s="1"/>
      <c r="N71" s="1"/>
      <c r="O71" s="1"/>
      <c r="P71" s="1"/>
      <c r="Q71" s="1"/>
      <c r="R71" s="1"/>
      <c r="S71" s="29">
        <v>251</v>
      </c>
      <c r="T71" s="1"/>
      <c r="U71" s="382"/>
      <c r="V71" s="382"/>
      <c r="W71" s="382"/>
      <c r="X71" s="1"/>
      <c r="Y71" s="405">
        <f>IF(ISBLANK($S71)=FALSE,VLOOKUP($S71,'[1]lien ket'!$A:$J,'[1]lien ket'!$F$8,0),0)</f>
        <v>0</v>
      </c>
      <c r="Z71" s="405"/>
      <c r="AA71" s="405"/>
      <c r="AB71" s="405"/>
      <c r="AC71" s="405"/>
      <c r="AD71" s="405"/>
      <c r="AE71" s="405"/>
      <c r="AF71" s="1"/>
      <c r="AG71" s="405">
        <f>IF(ISBLANK($S71)=FALSE,VLOOKUP($S71,'[1]lien ket'!$A:$J,'[1]lien ket'!$J$8,0),0)</f>
        <v>0</v>
      </c>
      <c r="AH71" s="405"/>
      <c r="AI71" s="405"/>
      <c r="AJ71" s="405"/>
      <c r="AK71" s="405"/>
      <c r="AL71" s="405"/>
      <c r="AM71" s="405"/>
      <c r="AO71" s="35" t="s">
        <v>45</v>
      </c>
      <c r="AP71" s="28"/>
      <c r="AQ71" s="28"/>
      <c r="AR71" s="1"/>
      <c r="AS71" s="3"/>
      <c r="AT71" s="1"/>
      <c r="AU71" s="1"/>
      <c r="AV71" s="1"/>
      <c r="AW71" s="1"/>
      <c r="AX71" s="1"/>
      <c r="AY71" s="1"/>
      <c r="AZ71" s="1"/>
      <c r="BA71" s="1"/>
      <c r="BB71" s="1"/>
      <c r="BC71" s="1"/>
      <c r="BD71" s="1"/>
      <c r="BE71" s="382"/>
      <c r="BF71" s="382"/>
      <c r="BG71" s="382"/>
      <c r="BH71" s="1"/>
      <c r="BI71" s="405"/>
      <c r="BJ71" s="405"/>
      <c r="BK71" s="405"/>
      <c r="BL71" s="405"/>
      <c r="BM71" s="405"/>
      <c r="BN71" s="405"/>
      <c r="BO71" s="405"/>
      <c r="BP71" s="1"/>
      <c r="BQ71" s="405"/>
      <c r="BR71" s="405"/>
      <c r="BS71" s="405"/>
      <c r="BT71" s="405"/>
      <c r="BU71" s="405"/>
      <c r="BV71" s="405"/>
      <c r="BW71" s="405"/>
      <c r="BX71" s="3"/>
      <c r="BY71" s="14"/>
      <c r="BZ71" s="14"/>
    </row>
    <row r="72" spans="2:78" s="5" customFormat="1" ht="22.5" customHeight="1">
      <c r="B72" s="35" t="s">
        <v>46</v>
      </c>
      <c r="C72" s="28"/>
      <c r="D72" s="28"/>
      <c r="E72" s="1"/>
      <c r="F72" s="3"/>
      <c r="G72" s="1"/>
      <c r="H72" s="1"/>
      <c r="I72" s="1"/>
      <c r="J72" s="1"/>
      <c r="K72" s="1"/>
      <c r="L72" s="1"/>
      <c r="M72" s="1"/>
      <c r="N72" s="1"/>
      <c r="O72" s="1"/>
      <c r="P72" s="1"/>
      <c r="Q72" s="1"/>
      <c r="R72" s="1"/>
      <c r="S72" s="29">
        <v>252</v>
      </c>
      <c r="T72" s="1"/>
      <c r="U72" s="382"/>
      <c r="V72" s="382"/>
      <c r="W72" s="382"/>
      <c r="X72" s="1"/>
      <c r="Y72" s="405">
        <v>300000000</v>
      </c>
      <c r="Z72" s="405"/>
      <c r="AA72" s="405"/>
      <c r="AB72" s="405"/>
      <c r="AC72" s="405"/>
      <c r="AD72" s="405"/>
      <c r="AE72" s="405"/>
      <c r="AF72" s="1"/>
      <c r="AG72" s="405">
        <f>IF(ISBLANK($S72)=FALSE,VLOOKUP($S72,'[1]lien ket'!$A:$J,'[1]lien ket'!$J$8,0),0)</f>
        <v>0</v>
      </c>
      <c r="AH72" s="405"/>
      <c r="AI72" s="405"/>
      <c r="AJ72" s="405"/>
      <c r="AK72" s="405"/>
      <c r="AL72" s="405"/>
      <c r="AM72" s="405"/>
      <c r="AO72" s="35" t="s">
        <v>47</v>
      </c>
      <c r="AP72" s="28"/>
      <c r="AQ72" s="28"/>
      <c r="AR72" s="1"/>
      <c r="AS72" s="3"/>
      <c r="AT72" s="1"/>
      <c r="AU72" s="1"/>
      <c r="AV72" s="1"/>
      <c r="AW72" s="1"/>
      <c r="AX72" s="1"/>
      <c r="AY72" s="1"/>
      <c r="AZ72" s="1"/>
      <c r="BA72" s="1"/>
      <c r="BB72" s="1"/>
      <c r="BC72" s="1"/>
      <c r="BD72" s="1"/>
      <c r="BE72" s="382"/>
      <c r="BF72" s="382"/>
      <c r="BG72" s="382"/>
      <c r="BH72" s="1"/>
      <c r="BI72" s="405"/>
      <c r="BJ72" s="405"/>
      <c r="BK72" s="405"/>
      <c r="BL72" s="405"/>
      <c r="BM72" s="405"/>
      <c r="BN72" s="405"/>
      <c r="BO72" s="405"/>
      <c r="BP72" s="1"/>
      <c r="BQ72" s="405"/>
      <c r="BR72" s="405"/>
      <c r="BS72" s="405"/>
      <c r="BT72" s="405"/>
      <c r="BU72" s="405"/>
      <c r="BV72" s="405"/>
      <c r="BW72" s="405"/>
      <c r="BX72" s="3"/>
      <c r="BY72" s="14"/>
      <c r="BZ72" s="14"/>
    </row>
    <row r="73" spans="2:78" s="5" customFormat="1" ht="22.5" customHeight="1">
      <c r="B73" s="35" t="s">
        <v>48</v>
      </c>
      <c r="C73" s="28"/>
      <c r="D73" s="28"/>
      <c r="E73" s="1"/>
      <c r="F73" s="3"/>
      <c r="G73" s="1"/>
      <c r="H73" s="1"/>
      <c r="I73" s="1"/>
      <c r="J73" s="1"/>
      <c r="K73" s="1"/>
      <c r="L73" s="1"/>
      <c r="M73" s="1"/>
      <c r="N73" s="1"/>
      <c r="O73" s="1"/>
      <c r="P73" s="1"/>
      <c r="Q73" s="1"/>
      <c r="R73" s="1"/>
      <c r="S73" s="29">
        <v>258</v>
      </c>
      <c r="T73" s="1"/>
      <c r="U73" s="393" t="s">
        <v>49</v>
      </c>
      <c r="V73" s="393"/>
      <c r="W73" s="393"/>
      <c r="X73" s="1"/>
      <c r="Y73" s="405">
        <f>IF(ISBLANK($S73)=FALSE,VLOOKUP($S73,'[1]lien ket'!$A:$J,'[1]lien ket'!$F$8,0),0)</f>
        <v>210000000</v>
      </c>
      <c r="Z73" s="405"/>
      <c r="AA73" s="405"/>
      <c r="AB73" s="405"/>
      <c r="AC73" s="405"/>
      <c r="AD73" s="405"/>
      <c r="AE73" s="405"/>
      <c r="AF73" s="1"/>
      <c r="AG73" s="405">
        <f>IF(ISBLANK($S73)=FALSE,VLOOKUP($S73,'[1]lien ket'!$A:$J,'[1]lien ket'!$J$8,0),0)</f>
        <v>210000000</v>
      </c>
      <c r="AH73" s="405"/>
      <c r="AI73" s="405"/>
      <c r="AJ73" s="405"/>
      <c r="AK73" s="405"/>
      <c r="AL73" s="405"/>
      <c r="AM73" s="405"/>
      <c r="AO73" s="35" t="s">
        <v>50</v>
      </c>
      <c r="AP73" s="28"/>
      <c r="AQ73" s="28"/>
      <c r="AR73" s="1"/>
      <c r="AS73" s="3"/>
      <c r="AT73" s="1"/>
      <c r="AU73" s="1"/>
      <c r="AV73" s="1"/>
      <c r="AW73" s="1"/>
      <c r="AX73" s="1"/>
      <c r="AY73" s="1"/>
      <c r="AZ73" s="1"/>
      <c r="BA73" s="1"/>
      <c r="BB73" s="1"/>
      <c r="BC73" s="1"/>
      <c r="BD73" s="1"/>
      <c r="BE73" s="382"/>
      <c r="BF73" s="382"/>
      <c r="BG73" s="382"/>
      <c r="BH73" s="1"/>
      <c r="BI73" s="405"/>
      <c r="BJ73" s="405"/>
      <c r="BK73" s="405"/>
      <c r="BL73" s="405"/>
      <c r="BM73" s="405"/>
      <c r="BN73" s="405"/>
      <c r="BO73" s="405"/>
      <c r="BP73" s="1"/>
      <c r="BQ73" s="405"/>
      <c r="BR73" s="405"/>
      <c r="BS73" s="405"/>
      <c r="BT73" s="405"/>
      <c r="BU73" s="405"/>
      <c r="BV73" s="405"/>
      <c r="BW73" s="405"/>
      <c r="BX73" s="3"/>
      <c r="BY73" s="14"/>
      <c r="BZ73" s="14"/>
    </row>
    <row r="74" spans="2:78" s="5" customFormat="1" ht="22.5" customHeight="1">
      <c r="B74" s="35" t="s">
        <v>51</v>
      </c>
      <c r="C74" s="28"/>
      <c r="D74" s="28"/>
      <c r="E74" s="1"/>
      <c r="F74" s="3"/>
      <c r="G74" s="1"/>
      <c r="H74" s="1"/>
      <c r="I74" s="1"/>
      <c r="J74" s="1"/>
      <c r="K74" s="1"/>
      <c r="L74" s="1"/>
      <c r="M74" s="1"/>
      <c r="N74" s="1"/>
      <c r="O74" s="1"/>
      <c r="P74" s="1"/>
      <c r="Q74" s="1"/>
      <c r="R74" s="1"/>
      <c r="S74" s="29">
        <v>259</v>
      </c>
      <c r="T74" s="1"/>
      <c r="U74" s="382"/>
      <c r="V74" s="382"/>
      <c r="W74" s="382"/>
      <c r="X74" s="1"/>
      <c r="Y74" s="405">
        <f>IF(ISBLANK($S74)=FALSE,VLOOKUP($S74,'[1]lien ket'!$A:$J,'[1]lien ket'!$F$8,0),0)</f>
        <v>0</v>
      </c>
      <c r="Z74" s="405"/>
      <c r="AA74" s="405"/>
      <c r="AB74" s="405"/>
      <c r="AC74" s="405"/>
      <c r="AD74" s="405"/>
      <c r="AE74" s="405"/>
      <c r="AF74" s="1"/>
      <c r="AG74" s="405">
        <f>IF(ISBLANK($S74)=FALSE,VLOOKUP($S74,'[1]lien ket'!$A:$J,'[1]lien ket'!$J$8,0),0)</f>
        <v>0</v>
      </c>
      <c r="AH74" s="405"/>
      <c r="AI74" s="405"/>
      <c r="AJ74" s="405"/>
      <c r="AK74" s="405"/>
      <c r="AL74" s="405"/>
      <c r="AM74" s="405"/>
      <c r="AO74" s="35" t="s">
        <v>52</v>
      </c>
      <c r="AP74" s="28"/>
      <c r="AQ74" s="28"/>
      <c r="AR74" s="1"/>
      <c r="AS74" s="3"/>
      <c r="AT74" s="1"/>
      <c r="AU74" s="1"/>
      <c r="AV74" s="1"/>
      <c r="AW74" s="1"/>
      <c r="AX74" s="1"/>
      <c r="AY74" s="1"/>
      <c r="AZ74" s="1"/>
      <c r="BA74" s="1"/>
      <c r="BB74" s="1"/>
      <c r="BC74" s="1"/>
      <c r="BD74" s="1"/>
      <c r="BE74" s="382"/>
      <c r="BF74" s="382"/>
      <c r="BG74" s="382"/>
      <c r="BH74" s="1"/>
      <c r="BI74" s="405"/>
      <c r="BJ74" s="405"/>
      <c r="BK74" s="405"/>
      <c r="BL74" s="405"/>
      <c r="BM74" s="405"/>
      <c r="BN74" s="405"/>
      <c r="BO74" s="405"/>
      <c r="BP74" s="1"/>
      <c r="BQ74" s="405"/>
      <c r="BR74" s="405"/>
      <c r="BS74" s="405"/>
      <c r="BT74" s="405"/>
      <c r="BU74" s="405"/>
      <c r="BV74" s="405"/>
      <c r="BW74" s="405"/>
      <c r="BX74" s="3"/>
      <c r="BY74" s="14"/>
      <c r="BZ74" s="14"/>
    </row>
    <row r="75" spans="2:78" s="5" customFormat="1" ht="22.5" customHeight="1">
      <c r="B75" s="1" t="s">
        <v>53</v>
      </c>
      <c r="C75" s="28"/>
      <c r="D75" s="28"/>
      <c r="E75" s="1"/>
      <c r="F75" s="3"/>
      <c r="G75" s="1"/>
      <c r="H75" s="1"/>
      <c r="I75" s="1"/>
      <c r="J75" s="1"/>
      <c r="K75" s="1"/>
      <c r="L75" s="1"/>
      <c r="M75" s="1"/>
      <c r="N75" s="1"/>
      <c r="O75" s="1"/>
      <c r="P75" s="1"/>
      <c r="Q75" s="1"/>
      <c r="R75" s="1"/>
      <c r="S75" s="29"/>
      <c r="T75" s="1"/>
      <c r="U75" s="29"/>
      <c r="V75" s="29"/>
      <c r="W75" s="29"/>
      <c r="X75" s="1"/>
      <c r="Y75" s="3"/>
      <c r="Z75" s="3"/>
      <c r="AA75" s="3"/>
      <c r="AB75" s="3"/>
      <c r="AC75" s="3"/>
      <c r="AD75" s="3"/>
      <c r="AE75" s="3"/>
      <c r="AF75" s="1"/>
      <c r="AG75" s="3"/>
      <c r="AH75" s="3"/>
      <c r="AI75" s="3"/>
      <c r="AJ75" s="3"/>
      <c r="AK75" s="3"/>
      <c r="AL75" s="3"/>
      <c r="AM75" s="3"/>
      <c r="AO75" s="1" t="s">
        <v>54</v>
      </c>
      <c r="AP75" s="28"/>
      <c r="AQ75" s="28"/>
      <c r="AR75" s="1"/>
      <c r="AS75" s="3"/>
      <c r="AT75" s="1"/>
      <c r="AU75" s="1"/>
      <c r="AV75" s="1"/>
      <c r="AW75" s="1"/>
      <c r="AX75" s="1"/>
      <c r="AY75" s="1"/>
      <c r="AZ75" s="1"/>
      <c r="BA75" s="1"/>
      <c r="BB75" s="1"/>
      <c r="BC75" s="1"/>
      <c r="BD75" s="1"/>
      <c r="BE75" s="29"/>
      <c r="BF75" s="29"/>
      <c r="BG75" s="29"/>
      <c r="BH75" s="1"/>
      <c r="BI75" s="3"/>
      <c r="BJ75" s="3"/>
      <c r="BK75" s="3"/>
      <c r="BL75" s="3"/>
      <c r="BM75" s="3"/>
      <c r="BN75" s="3"/>
      <c r="BO75" s="3"/>
      <c r="BP75" s="1"/>
      <c r="BQ75" s="3"/>
      <c r="BR75" s="3"/>
      <c r="BS75" s="3"/>
      <c r="BT75" s="3"/>
      <c r="BU75" s="3"/>
      <c r="BV75" s="3"/>
      <c r="BW75" s="3"/>
      <c r="BX75" s="3"/>
      <c r="BY75" s="14"/>
      <c r="BZ75" s="14"/>
    </row>
    <row r="76" spans="3:78" s="5" customFormat="1" ht="15.75" customHeight="1">
      <c r="C76" s="28"/>
      <c r="D76" s="28"/>
      <c r="E76" s="1"/>
      <c r="F76" s="3"/>
      <c r="G76" s="1"/>
      <c r="H76" s="1"/>
      <c r="I76" s="1"/>
      <c r="J76" s="1"/>
      <c r="K76" s="1"/>
      <c r="L76" s="1"/>
      <c r="M76" s="1"/>
      <c r="N76" s="1"/>
      <c r="O76" s="1"/>
      <c r="P76" s="1"/>
      <c r="Q76" s="1"/>
      <c r="R76" s="1"/>
      <c r="S76" s="29"/>
      <c r="T76" s="1"/>
      <c r="U76" s="382"/>
      <c r="V76" s="382"/>
      <c r="W76" s="382"/>
      <c r="X76" s="1"/>
      <c r="Y76" s="405"/>
      <c r="Z76" s="405"/>
      <c r="AA76" s="405"/>
      <c r="AB76" s="405"/>
      <c r="AC76" s="405"/>
      <c r="AD76" s="405"/>
      <c r="AE76" s="405"/>
      <c r="AF76" s="1"/>
      <c r="AG76" s="405"/>
      <c r="AH76" s="405"/>
      <c r="AI76" s="405"/>
      <c r="AJ76" s="405"/>
      <c r="AK76" s="405"/>
      <c r="AL76" s="405"/>
      <c r="AM76" s="405"/>
      <c r="AP76" s="28"/>
      <c r="AQ76" s="28"/>
      <c r="AR76" s="1"/>
      <c r="AS76" s="3"/>
      <c r="AT76" s="1"/>
      <c r="AU76" s="1"/>
      <c r="AV76" s="1"/>
      <c r="AW76" s="1"/>
      <c r="AX76" s="1"/>
      <c r="AY76" s="1"/>
      <c r="AZ76" s="1"/>
      <c r="BA76" s="1"/>
      <c r="BB76" s="1"/>
      <c r="BC76" s="1"/>
      <c r="BD76" s="1"/>
      <c r="BE76" s="382"/>
      <c r="BF76" s="382"/>
      <c r="BG76" s="382"/>
      <c r="BH76" s="1"/>
      <c r="BI76" s="405"/>
      <c r="BJ76" s="405"/>
      <c r="BK76" s="405"/>
      <c r="BL76" s="405"/>
      <c r="BM76" s="405"/>
      <c r="BN76" s="405"/>
      <c r="BO76" s="405"/>
      <c r="BP76" s="1"/>
      <c r="BQ76" s="405"/>
      <c r="BR76" s="405"/>
      <c r="BS76" s="405"/>
      <c r="BT76" s="405"/>
      <c r="BU76" s="405"/>
      <c r="BV76" s="405"/>
      <c r="BW76" s="405"/>
      <c r="BX76" s="3"/>
      <c r="BY76" s="14"/>
      <c r="BZ76" s="14"/>
    </row>
    <row r="77" spans="2:78" s="5" customFormat="1" ht="22.5" customHeight="1">
      <c r="B77" s="38" t="s">
        <v>55</v>
      </c>
      <c r="C77" s="28"/>
      <c r="D77" s="28"/>
      <c r="E77" s="1"/>
      <c r="F77" s="3"/>
      <c r="G77" s="1"/>
      <c r="H77" s="1"/>
      <c r="I77" s="1"/>
      <c r="J77" s="1"/>
      <c r="K77" s="1"/>
      <c r="L77" s="1"/>
      <c r="M77" s="1"/>
      <c r="N77" s="1"/>
      <c r="O77" s="1"/>
      <c r="P77" s="1"/>
      <c r="Q77" s="1"/>
      <c r="R77" s="1"/>
      <c r="S77" s="18">
        <v>260</v>
      </c>
      <c r="T77" s="1"/>
      <c r="U77" s="382"/>
      <c r="V77" s="382"/>
      <c r="W77" s="382"/>
      <c r="X77" s="1"/>
      <c r="Y77" s="394">
        <f>+Y78</f>
        <v>6558084433</v>
      </c>
      <c r="Z77" s="394"/>
      <c r="AA77" s="394"/>
      <c r="AB77" s="394"/>
      <c r="AC77" s="394"/>
      <c r="AD77" s="394"/>
      <c r="AE77" s="394"/>
      <c r="AF77" s="1"/>
      <c r="AG77" s="394">
        <f>IF(ISBLANK($S77)=FALSE,VLOOKUP($S77,'[1]lien ket'!$A:$J,'[1]lien ket'!$J$8,0),0)</f>
        <v>5175583506</v>
      </c>
      <c r="AH77" s="394"/>
      <c r="AI77" s="394"/>
      <c r="AJ77" s="394"/>
      <c r="AK77" s="394"/>
      <c r="AL77" s="394"/>
      <c r="AM77" s="394"/>
      <c r="AO77" s="38" t="s">
        <v>56</v>
      </c>
      <c r="AP77" s="28"/>
      <c r="AQ77" s="28"/>
      <c r="AR77" s="1"/>
      <c r="AS77" s="3"/>
      <c r="AT77" s="1"/>
      <c r="AU77" s="1"/>
      <c r="AV77" s="1"/>
      <c r="AW77" s="1"/>
      <c r="AX77" s="1"/>
      <c r="AY77" s="1"/>
      <c r="AZ77" s="1"/>
      <c r="BA77" s="1"/>
      <c r="BB77" s="1"/>
      <c r="BC77" s="1"/>
      <c r="BD77" s="1"/>
      <c r="BE77" s="382"/>
      <c r="BF77" s="382"/>
      <c r="BG77" s="382"/>
      <c r="BH77" s="1"/>
      <c r="BI77" s="405"/>
      <c r="BJ77" s="405"/>
      <c r="BK77" s="405"/>
      <c r="BL77" s="405"/>
      <c r="BM77" s="405"/>
      <c r="BN77" s="405"/>
      <c r="BO77" s="405"/>
      <c r="BP77" s="1"/>
      <c r="BQ77" s="405"/>
      <c r="BR77" s="405"/>
      <c r="BS77" s="405"/>
      <c r="BT77" s="405"/>
      <c r="BU77" s="405"/>
      <c r="BV77" s="405"/>
      <c r="BW77" s="405"/>
      <c r="BX77" s="3"/>
      <c r="BY77" s="14"/>
      <c r="BZ77" s="14"/>
    </row>
    <row r="78" spans="2:78" s="5" customFormat="1" ht="22.5" customHeight="1">
      <c r="B78" s="47" t="s">
        <v>57</v>
      </c>
      <c r="C78" s="28"/>
      <c r="D78" s="28"/>
      <c r="E78" s="1"/>
      <c r="F78" s="3"/>
      <c r="G78" s="1"/>
      <c r="H78" s="1"/>
      <c r="I78" s="1"/>
      <c r="J78" s="1"/>
      <c r="K78" s="1"/>
      <c r="L78" s="1"/>
      <c r="M78" s="1"/>
      <c r="N78" s="1"/>
      <c r="O78" s="1"/>
      <c r="P78" s="1"/>
      <c r="Q78" s="1"/>
      <c r="R78" s="1"/>
      <c r="S78" s="29">
        <v>261</v>
      </c>
      <c r="T78" s="1"/>
      <c r="U78" s="393" t="s">
        <v>58</v>
      </c>
      <c r="V78" s="393"/>
      <c r="W78" s="393"/>
      <c r="X78" s="1"/>
      <c r="Y78" s="405">
        <v>6558084433</v>
      </c>
      <c r="Z78" s="405"/>
      <c r="AA78" s="405"/>
      <c r="AB78" s="405"/>
      <c r="AC78" s="405"/>
      <c r="AD78" s="405"/>
      <c r="AE78" s="405"/>
      <c r="AF78" s="1"/>
      <c r="AG78" s="405">
        <f>IF(ISBLANK($S78)=FALSE,VLOOKUP($S78,'[1]lien ket'!$A:$J,'[1]lien ket'!$J$8,0),0)</f>
        <v>5175583506</v>
      </c>
      <c r="AH78" s="405"/>
      <c r="AI78" s="405"/>
      <c r="AJ78" s="405"/>
      <c r="AK78" s="405"/>
      <c r="AL78" s="405"/>
      <c r="AM78" s="405"/>
      <c r="AO78" s="47" t="s">
        <v>59</v>
      </c>
      <c r="AP78" s="28"/>
      <c r="AQ78" s="28"/>
      <c r="AR78" s="1"/>
      <c r="AS78" s="3"/>
      <c r="AT78" s="1"/>
      <c r="AU78" s="1"/>
      <c r="AV78" s="1"/>
      <c r="AW78" s="1"/>
      <c r="AX78" s="1"/>
      <c r="AY78" s="1"/>
      <c r="AZ78" s="1"/>
      <c r="BA78" s="1"/>
      <c r="BB78" s="1"/>
      <c r="BC78" s="1"/>
      <c r="BD78" s="1"/>
      <c r="BE78" s="382"/>
      <c r="BF78" s="382"/>
      <c r="BG78" s="382"/>
      <c r="BH78" s="1"/>
      <c r="BI78" s="405"/>
      <c r="BJ78" s="405"/>
      <c r="BK78" s="405"/>
      <c r="BL78" s="405"/>
      <c r="BM78" s="405"/>
      <c r="BN78" s="405"/>
      <c r="BO78" s="405"/>
      <c r="BP78" s="1"/>
      <c r="BQ78" s="405"/>
      <c r="BR78" s="405"/>
      <c r="BS78" s="405"/>
      <c r="BT78" s="405"/>
      <c r="BU78" s="405"/>
      <c r="BV78" s="405"/>
      <c r="BW78" s="405"/>
      <c r="BX78" s="3"/>
      <c r="BY78" s="14"/>
      <c r="BZ78" s="14"/>
    </row>
    <row r="79" spans="2:78" s="5" customFormat="1" ht="22.5" customHeight="1">
      <c r="B79" s="47" t="s">
        <v>60</v>
      </c>
      <c r="C79" s="28"/>
      <c r="D79" s="28"/>
      <c r="E79" s="1"/>
      <c r="F79" s="3"/>
      <c r="G79" s="1"/>
      <c r="H79" s="1"/>
      <c r="I79" s="1"/>
      <c r="J79" s="1"/>
      <c r="K79" s="1"/>
      <c r="L79" s="1"/>
      <c r="M79" s="1"/>
      <c r="N79" s="1"/>
      <c r="O79" s="1"/>
      <c r="P79" s="1"/>
      <c r="Q79" s="1"/>
      <c r="R79" s="1"/>
      <c r="S79" s="29">
        <v>262</v>
      </c>
      <c r="T79" s="1"/>
      <c r="U79" s="393" t="s">
        <v>61</v>
      </c>
      <c r="V79" s="393"/>
      <c r="W79" s="393"/>
      <c r="X79" s="1"/>
      <c r="Y79" s="405">
        <f>IF(ISBLANK($S79)=FALSE,VLOOKUP($S79,'[1]lien ket'!$A:$J,'[1]lien ket'!$F$8,0),0)</f>
        <v>0</v>
      </c>
      <c r="Z79" s="405"/>
      <c r="AA79" s="405"/>
      <c r="AB79" s="405"/>
      <c r="AC79" s="405"/>
      <c r="AD79" s="405"/>
      <c r="AE79" s="405"/>
      <c r="AF79" s="1"/>
      <c r="AG79" s="405">
        <f>IF(ISBLANK($S79)=FALSE,VLOOKUP($S79,'[1]lien ket'!$A:$J,'[1]lien ket'!$J$8,0),0)</f>
        <v>0</v>
      </c>
      <c r="AH79" s="405"/>
      <c r="AI79" s="405"/>
      <c r="AJ79" s="405"/>
      <c r="AK79" s="405"/>
      <c r="AL79" s="405"/>
      <c r="AM79" s="405"/>
      <c r="AO79" s="47" t="s">
        <v>62</v>
      </c>
      <c r="AP79" s="28"/>
      <c r="AQ79" s="28"/>
      <c r="AR79" s="1"/>
      <c r="AS79" s="3"/>
      <c r="AT79" s="1"/>
      <c r="AU79" s="1"/>
      <c r="AV79" s="1"/>
      <c r="AW79" s="1"/>
      <c r="AX79" s="1"/>
      <c r="AY79" s="1"/>
      <c r="AZ79" s="1"/>
      <c r="BA79" s="1"/>
      <c r="BB79" s="1"/>
      <c r="BC79" s="1"/>
      <c r="BD79" s="1"/>
      <c r="BE79" s="391">
        <v>12</v>
      </c>
      <c r="BF79" s="391"/>
      <c r="BG79" s="391"/>
      <c r="BH79" s="1"/>
      <c r="BI79" s="405"/>
      <c r="BJ79" s="405"/>
      <c r="BK79" s="405"/>
      <c r="BL79" s="405"/>
      <c r="BM79" s="405"/>
      <c r="BN79" s="405"/>
      <c r="BO79" s="405"/>
      <c r="BP79" s="1"/>
      <c r="BQ79" s="405"/>
      <c r="BR79" s="405"/>
      <c r="BS79" s="405"/>
      <c r="BT79" s="405"/>
      <c r="BU79" s="405"/>
      <c r="BV79" s="405"/>
      <c r="BW79" s="405"/>
      <c r="BX79" s="3"/>
      <c r="BY79" s="14"/>
      <c r="BZ79" s="14"/>
    </row>
    <row r="80" spans="2:78" s="5" customFormat="1" ht="22.5" customHeight="1">
      <c r="B80" s="47" t="s">
        <v>63</v>
      </c>
      <c r="C80" s="28"/>
      <c r="D80" s="28"/>
      <c r="E80" s="1"/>
      <c r="F80" s="3"/>
      <c r="G80" s="1"/>
      <c r="H80" s="1"/>
      <c r="I80" s="1"/>
      <c r="J80" s="1"/>
      <c r="K80" s="1"/>
      <c r="L80" s="1"/>
      <c r="M80" s="1"/>
      <c r="N80" s="1"/>
      <c r="O80" s="1"/>
      <c r="P80" s="1"/>
      <c r="Q80" s="1"/>
      <c r="R80" s="1"/>
      <c r="S80" s="29">
        <v>268</v>
      </c>
      <c r="T80" s="1"/>
      <c r="X80" s="1"/>
      <c r="Y80" s="405">
        <f>IF(ISBLANK($S80)=FALSE,VLOOKUP($S80,'[1]lien ket'!$A:$J,'[1]lien ket'!$F$8,0),0)</f>
        <v>0</v>
      </c>
      <c r="Z80" s="405"/>
      <c r="AA80" s="405"/>
      <c r="AB80" s="405"/>
      <c r="AC80" s="405"/>
      <c r="AD80" s="405"/>
      <c r="AE80" s="405"/>
      <c r="AF80" s="1"/>
      <c r="AG80" s="405">
        <f>IF(ISBLANK($S80)=FALSE,VLOOKUP($S80,'[1]lien ket'!$A:$J,'[1]lien ket'!$J$8,0),0)</f>
        <v>0</v>
      </c>
      <c r="AH80" s="405"/>
      <c r="AI80" s="405"/>
      <c r="AJ80" s="405"/>
      <c r="AK80" s="405"/>
      <c r="AL80" s="405"/>
      <c r="AM80" s="405"/>
      <c r="AO80" s="47" t="s">
        <v>64</v>
      </c>
      <c r="AP80" s="28"/>
      <c r="AQ80" s="28"/>
      <c r="AR80" s="1"/>
      <c r="AS80" s="3"/>
      <c r="AT80" s="1"/>
      <c r="AU80" s="1"/>
      <c r="AV80" s="1"/>
      <c r="AW80" s="1"/>
      <c r="AX80" s="1"/>
      <c r="AY80" s="1"/>
      <c r="AZ80" s="1"/>
      <c r="BA80" s="1"/>
      <c r="BB80" s="1"/>
      <c r="BC80" s="1"/>
      <c r="BD80" s="1"/>
      <c r="BE80" s="391">
        <v>13</v>
      </c>
      <c r="BF80" s="391"/>
      <c r="BG80" s="391"/>
      <c r="BH80" s="1"/>
      <c r="BI80" s="405"/>
      <c r="BJ80" s="405"/>
      <c r="BK80" s="405"/>
      <c r="BL80" s="405"/>
      <c r="BM80" s="405"/>
      <c r="BN80" s="405"/>
      <c r="BO80" s="405"/>
      <c r="BP80" s="1"/>
      <c r="BQ80" s="405"/>
      <c r="BR80" s="405"/>
      <c r="BS80" s="405"/>
      <c r="BT80" s="405"/>
      <c r="BU80" s="405"/>
      <c r="BV80" s="405"/>
      <c r="BW80" s="405"/>
      <c r="BX80" s="3"/>
      <c r="BY80" s="14"/>
      <c r="BZ80" s="14"/>
    </row>
    <row r="81" spans="2:78" s="5" customFormat="1" ht="11.25" customHeight="1">
      <c r="B81" s="47"/>
      <c r="C81" s="28"/>
      <c r="D81" s="28"/>
      <c r="E81" s="1"/>
      <c r="F81" s="3"/>
      <c r="G81" s="1"/>
      <c r="H81" s="1"/>
      <c r="I81" s="1"/>
      <c r="J81" s="1"/>
      <c r="K81" s="1"/>
      <c r="L81" s="1"/>
      <c r="M81" s="1"/>
      <c r="N81" s="1"/>
      <c r="O81" s="1"/>
      <c r="P81" s="1"/>
      <c r="Q81" s="1"/>
      <c r="R81" s="1"/>
      <c r="S81" s="29"/>
      <c r="T81" s="1"/>
      <c r="U81" s="382"/>
      <c r="V81" s="382"/>
      <c r="W81" s="382"/>
      <c r="X81" s="1"/>
      <c r="Y81" s="405"/>
      <c r="Z81" s="405"/>
      <c r="AA81" s="405"/>
      <c r="AB81" s="405"/>
      <c r="AC81" s="405"/>
      <c r="AD81" s="405"/>
      <c r="AE81" s="405"/>
      <c r="AF81" s="1"/>
      <c r="AG81" s="405"/>
      <c r="AH81" s="405"/>
      <c r="AI81" s="405"/>
      <c r="AJ81" s="405"/>
      <c r="AK81" s="405"/>
      <c r="AL81" s="405"/>
      <c r="AM81" s="405"/>
      <c r="AO81" s="47"/>
      <c r="AP81" s="28"/>
      <c r="AQ81" s="28"/>
      <c r="AR81" s="1"/>
      <c r="AS81" s="3"/>
      <c r="AT81" s="1"/>
      <c r="AU81" s="1"/>
      <c r="AV81" s="1"/>
      <c r="AW81" s="1"/>
      <c r="AX81" s="1"/>
      <c r="AY81" s="1"/>
      <c r="AZ81" s="1"/>
      <c r="BA81" s="1"/>
      <c r="BB81" s="1"/>
      <c r="BC81" s="1"/>
      <c r="BD81" s="1"/>
      <c r="BE81" s="382"/>
      <c r="BF81" s="382"/>
      <c r="BG81" s="382"/>
      <c r="BH81" s="1"/>
      <c r="BI81" s="405"/>
      <c r="BJ81" s="405"/>
      <c r="BK81" s="405"/>
      <c r="BL81" s="405"/>
      <c r="BM81" s="405"/>
      <c r="BN81" s="405"/>
      <c r="BO81" s="405"/>
      <c r="BP81" s="1"/>
      <c r="BQ81" s="405"/>
      <c r="BR81" s="405"/>
      <c r="BS81" s="405"/>
      <c r="BT81" s="405"/>
      <c r="BU81" s="405"/>
      <c r="BV81" s="405"/>
      <c r="BW81" s="405"/>
      <c r="BX81" s="3"/>
      <c r="BY81" s="14"/>
      <c r="BZ81" s="14"/>
    </row>
    <row r="82" spans="2:78" s="5" customFormat="1" ht="16.5" customHeight="1" thickBot="1">
      <c r="B82" s="38" t="s">
        <v>65</v>
      </c>
      <c r="C82" s="48"/>
      <c r="D82" s="48"/>
      <c r="E82" s="1"/>
      <c r="F82" s="25"/>
      <c r="G82" s="1"/>
      <c r="H82" s="1"/>
      <c r="I82" s="1"/>
      <c r="J82" s="1"/>
      <c r="K82" s="1"/>
      <c r="L82" s="1"/>
      <c r="M82" s="1"/>
      <c r="N82" s="1"/>
      <c r="O82" s="1"/>
      <c r="P82" s="1"/>
      <c r="Q82" s="1"/>
      <c r="R82" s="1"/>
      <c r="S82" s="18">
        <v>270</v>
      </c>
      <c r="T82" s="1"/>
      <c r="U82" s="382"/>
      <c r="V82" s="382"/>
      <c r="W82" s="382"/>
      <c r="X82" s="1"/>
      <c r="Y82" s="389">
        <f>+Y10+Y39</f>
        <v>123958697682</v>
      </c>
      <c r="Z82" s="389"/>
      <c r="AA82" s="389"/>
      <c r="AB82" s="389"/>
      <c r="AC82" s="389"/>
      <c r="AD82" s="389"/>
      <c r="AE82" s="389"/>
      <c r="AF82" s="1"/>
      <c r="AG82" s="389">
        <f>IF(ISBLANK($S82)=FALSE,VLOOKUP($S82,'[1]lien ket'!$A:$J,'[1]lien ket'!$J$8,0),0)</f>
        <v>91844029920</v>
      </c>
      <c r="AH82" s="389"/>
      <c r="AI82" s="389"/>
      <c r="AJ82" s="389"/>
      <c r="AK82" s="389"/>
      <c r="AL82" s="389"/>
      <c r="AM82" s="389"/>
      <c r="AO82" s="38" t="s">
        <v>66</v>
      </c>
      <c r="AP82" s="48"/>
      <c r="AQ82" s="48"/>
      <c r="AR82" s="1"/>
      <c r="AS82" s="25"/>
      <c r="AT82" s="1"/>
      <c r="AU82" s="1"/>
      <c r="AV82" s="1"/>
      <c r="AW82" s="1"/>
      <c r="AX82" s="1"/>
      <c r="AY82" s="1"/>
      <c r="AZ82" s="1"/>
      <c r="BA82" s="1"/>
      <c r="BB82" s="1"/>
      <c r="BC82" s="1"/>
      <c r="BD82" s="1"/>
      <c r="BE82" s="382"/>
      <c r="BF82" s="382"/>
      <c r="BG82" s="382"/>
      <c r="BH82" s="1"/>
      <c r="BI82" s="389"/>
      <c r="BJ82" s="389"/>
      <c r="BK82" s="389"/>
      <c r="BL82" s="389"/>
      <c r="BM82" s="389"/>
      <c r="BN82" s="389"/>
      <c r="BO82" s="389"/>
      <c r="BP82" s="1"/>
      <c r="BQ82" s="389"/>
      <c r="BR82" s="389"/>
      <c r="BS82" s="389"/>
      <c r="BT82" s="389"/>
      <c r="BU82" s="389"/>
      <c r="BV82" s="389"/>
      <c r="BW82" s="389"/>
      <c r="BX82" s="25"/>
      <c r="BY82" s="49"/>
      <c r="BZ82" s="49"/>
    </row>
    <row r="83" spans="2:78" s="5" customFormat="1" ht="9.75" customHeight="1" thickTop="1">
      <c r="B83" s="1"/>
      <c r="C83" s="1"/>
      <c r="D83" s="1"/>
      <c r="E83" s="1"/>
      <c r="F83" s="3"/>
      <c r="G83" s="1"/>
      <c r="H83" s="1"/>
      <c r="I83" s="1"/>
      <c r="J83" s="1"/>
      <c r="K83" s="1"/>
      <c r="L83" s="1"/>
      <c r="M83" s="1"/>
      <c r="N83" s="1"/>
      <c r="O83" s="1"/>
      <c r="P83" s="1"/>
      <c r="Q83" s="1"/>
      <c r="R83" s="1"/>
      <c r="S83" s="1"/>
      <c r="T83" s="1"/>
      <c r="U83" s="1"/>
      <c r="V83" s="1"/>
      <c r="W83" s="1"/>
      <c r="X83" s="1"/>
      <c r="Y83" s="1"/>
      <c r="Z83" s="1"/>
      <c r="AA83" s="3"/>
      <c r="AB83" s="1"/>
      <c r="AC83" s="1"/>
      <c r="AD83" s="1"/>
      <c r="AE83" s="1"/>
      <c r="AF83" s="1"/>
      <c r="AG83" s="1"/>
      <c r="AH83" s="3"/>
      <c r="AI83" s="1"/>
      <c r="AJ83" s="1"/>
      <c r="AK83" s="1"/>
      <c r="AL83" s="1"/>
      <c r="AM83" s="1"/>
      <c r="AO83" s="1"/>
      <c r="AP83" s="1"/>
      <c r="AQ83" s="1"/>
      <c r="AR83" s="1"/>
      <c r="AS83" s="3"/>
      <c r="AT83" s="1"/>
      <c r="AU83" s="1"/>
      <c r="AV83" s="1"/>
      <c r="AW83" s="1"/>
      <c r="AX83" s="1"/>
      <c r="AY83" s="1"/>
      <c r="AZ83" s="1"/>
      <c r="BA83" s="1"/>
      <c r="BB83" s="1"/>
      <c r="BC83" s="1"/>
      <c r="BD83" s="1"/>
      <c r="BE83" s="1"/>
      <c r="BF83" s="1"/>
      <c r="BG83" s="1"/>
      <c r="BH83" s="1"/>
      <c r="BI83" s="1"/>
      <c r="BJ83" s="1"/>
      <c r="BK83" s="3"/>
      <c r="BL83" s="1"/>
      <c r="BM83" s="1"/>
      <c r="BN83" s="1"/>
      <c r="BO83" s="1"/>
      <c r="BP83" s="1"/>
      <c r="BQ83" s="1"/>
      <c r="BR83" s="3"/>
      <c r="BS83" s="1"/>
      <c r="BT83" s="1"/>
      <c r="BU83" s="1"/>
      <c r="BV83" s="1"/>
      <c r="BW83" s="1"/>
      <c r="BX83" s="1"/>
      <c r="BY83" s="14"/>
      <c r="BZ83" s="14"/>
    </row>
    <row r="84" spans="2:78" s="5" customFormat="1" ht="20.25" customHeight="1">
      <c r="B84" s="376" t="s">
        <v>983</v>
      </c>
      <c r="C84" s="376"/>
      <c r="D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O84" s="15" t="s">
        <v>984</v>
      </c>
      <c r="AP84" s="16"/>
      <c r="AQ84" s="16"/>
      <c r="AR84" s="16"/>
      <c r="AS84" s="17"/>
      <c r="AT84" s="16"/>
      <c r="AU84" s="16"/>
      <c r="AV84" s="16"/>
      <c r="AW84" s="16"/>
      <c r="AX84" s="16"/>
      <c r="AY84" s="16"/>
      <c r="AZ84" s="16"/>
      <c r="BA84" s="16"/>
      <c r="BB84" s="16"/>
      <c r="BC84" s="16"/>
      <c r="BD84" s="16"/>
      <c r="BE84" s="16"/>
      <c r="BF84" s="16"/>
      <c r="BG84" s="16"/>
      <c r="BH84" s="16"/>
      <c r="BI84" s="16"/>
      <c r="BJ84" s="16"/>
      <c r="BK84" s="17"/>
      <c r="BL84" s="16"/>
      <c r="BM84" s="16"/>
      <c r="BN84" s="16"/>
      <c r="BO84" s="16"/>
      <c r="BP84" s="16"/>
      <c r="BQ84" s="16"/>
      <c r="BR84" s="17"/>
      <c r="BS84" s="16"/>
      <c r="BT84" s="16"/>
      <c r="BU84" s="16"/>
      <c r="BV84" s="16"/>
      <c r="BW84" s="16"/>
      <c r="BX84" s="16"/>
      <c r="BY84" s="14"/>
      <c r="BZ84" s="14"/>
    </row>
    <row r="85" spans="2:78" s="5" customFormat="1" ht="15">
      <c r="B85" s="384" t="s">
        <v>138</v>
      </c>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O85" s="19" t="s">
        <v>985</v>
      </c>
      <c r="AP85" s="16"/>
      <c r="AQ85" s="16"/>
      <c r="AR85" s="16"/>
      <c r="AS85" s="17"/>
      <c r="AT85" s="16"/>
      <c r="AU85" s="16"/>
      <c r="AV85" s="16"/>
      <c r="AW85" s="16"/>
      <c r="AX85" s="16"/>
      <c r="AY85" s="16"/>
      <c r="AZ85" s="16"/>
      <c r="BA85" s="16"/>
      <c r="BB85" s="16"/>
      <c r="BC85" s="16"/>
      <c r="BD85" s="16"/>
      <c r="BE85" s="16"/>
      <c r="BF85" s="16"/>
      <c r="BG85" s="16"/>
      <c r="BH85" s="16"/>
      <c r="BI85" s="16"/>
      <c r="BJ85" s="16"/>
      <c r="BK85" s="17"/>
      <c r="BL85" s="16"/>
      <c r="BM85" s="16"/>
      <c r="BN85" s="16"/>
      <c r="BO85" s="16"/>
      <c r="BP85" s="16"/>
      <c r="BQ85" s="16"/>
      <c r="BR85" s="17"/>
      <c r="BS85" s="16"/>
      <c r="BT85" s="16"/>
      <c r="BU85" s="16"/>
      <c r="BV85" s="16"/>
      <c r="BW85" s="16"/>
      <c r="BX85" s="16"/>
      <c r="BY85" s="14"/>
      <c r="BZ85" s="14"/>
    </row>
    <row r="86" spans="2:78" s="5" customFormat="1" ht="15">
      <c r="B86" s="381" t="s">
        <v>67</v>
      </c>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M86" s="381"/>
      <c r="AO86" s="1"/>
      <c r="AP86" s="1"/>
      <c r="AQ86" s="1"/>
      <c r="AR86" s="1"/>
      <c r="AS86" s="3"/>
      <c r="AT86" s="1"/>
      <c r="AU86" s="1"/>
      <c r="AV86" s="1"/>
      <c r="AW86" s="1"/>
      <c r="AX86" s="1"/>
      <c r="AY86" s="1"/>
      <c r="AZ86" s="1"/>
      <c r="BA86" s="1"/>
      <c r="BB86" s="1"/>
      <c r="BC86" s="1"/>
      <c r="BD86" s="1"/>
      <c r="BE86" s="1"/>
      <c r="BF86" s="1"/>
      <c r="BG86" s="1"/>
      <c r="BH86" s="1"/>
      <c r="BI86" s="1"/>
      <c r="BJ86" s="1"/>
      <c r="BK86" s="3"/>
      <c r="BL86" s="1"/>
      <c r="BM86" s="1"/>
      <c r="BN86" s="1"/>
      <c r="BO86" s="1"/>
      <c r="BP86" s="1"/>
      <c r="BQ86" s="1"/>
      <c r="BR86" s="3"/>
      <c r="BS86" s="1"/>
      <c r="BT86" s="1"/>
      <c r="BU86" s="1"/>
      <c r="BV86" s="1"/>
      <c r="BW86" s="1"/>
      <c r="BX86" s="1"/>
      <c r="BY86" s="14"/>
      <c r="BZ86" s="14"/>
    </row>
    <row r="87" spans="2:78" s="5" customFormat="1" ht="6" customHeight="1">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O87" s="1"/>
      <c r="AP87" s="1"/>
      <c r="AQ87" s="1"/>
      <c r="AR87" s="1"/>
      <c r="AS87" s="3"/>
      <c r="AT87" s="1"/>
      <c r="AU87" s="1"/>
      <c r="AV87" s="1"/>
      <c r="AW87" s="1"/>
      <c r="AX87" s="1"/>
      <c r="AY87" s="1"/>
      <c r="AZ87" s="1"/>
      <c r="BA87" s="1"/>
      <c r="BB87" s="1"/>
      <c r="BC87" s="1"/>
      <c r="BD87" s="1"/>
      <c r="BE87" s="1"/>
      <c r="BF87" s="1"/>
      <c r="BG87" s="1"/>
      <c r="BH87" s="1"/>
      <c r="BI87" s="1"/>
      <c r="BJ87" s="1"/>
      <c r="BK87" s="3"/>
      <c r="BL87" s="1"/>
      <c r="BM87" s="1"/>
      <c r="BN87" s="1"/>
      <c r="BO87" s="1"/>
      <c r="BP87" s="1"/>
      <c r="BQ87" s="1"/>
      <c r="BR87" s="3"/>
      <c r="BS87" s="1"/>
      <c r="BT87" s="1"/>
      <c r="BU87" s="1"/>
      <c r="BV87" s="1"/>
      <c r="BW87" s="1"/>
      <c r="BX87" s="1"/>
      <c r="BY87" s="14"/>
      <c r="BZ87" s="14"/>
    </row>
    <row r="88" spans="2:78" s="5" customFormat="1" ht="27" customHeight="1">
      <c r="B88" s="56" t="s">
        <v>68</v>
      </c>
      <c r="C88" s="12"/>
      <c r="D88" s="11"/>
      <c r="E88" s="12"/>
      <c r="F88" s="13"/>
      <c r="G88" s="12"/>
      <c r="H88" s="12"/>
      <c r="I88" s="12"/>
      <c r="J88" s="12"/>
      <c r="K88" s="12"/>
      <c r="L88" s="12"/>
      <c r="M88" s="12"/>
      <c r="N88" s="12"/>
      <c r="O88" s="12"/>
      <c r="P88" s="12"/>
      <c r="Q88" s="12"/>
      <c r="R88" s="1"/>
      <c r="S88" s="57" t="s">
        <v>987</v>
      </c>
      <c r="T88" s="1"/>
      <c r="U88" s="385" t="str">
        <f>U8</f>
        <v>Thuyết minh</v>
      </c>
      <c r="V88" s="377"/>
      <c r="W88" s="377"/>
      <c r="X88" s="1"/>
      <c r="Y88" s="387" t="s">
        <v>471</v>
      </c>
      <c r="Z88" s="387"/>
      <c r="AA88" s="387"/>
      <c r="AB88" s="387"/>
      <c r="AC88" s="387"/>
      <c r="AD88" s="387"/>
      <c r="AE88" s="387"/>
      <c r="AF88" s="24"/>
      <c r="AG88" s="378" t="s">
        <v>990</v>
      </c>
      <c r="AH88" s="388"/>
      <c r="AI88" s="388"/>
      <c r="AJ88" s="388"/>
      <c r="AK88" s="388"/>
      <c r="AL88" s="388"/>
      <c r="AM88" s="388"/>
      <c r="AO88" s="25" t="s">
        <v>69</v>
      </c>
      <c r="AP88" s="1"/>
      <c r="AQ88" s="2"/>
      <c r="AR88" s="1"/>
      <c r="AS88" s="3"/>
      <c r="AT88" s="1"/>
      <c r="AU88" s="1"/>
      <c r="AV88" s="1"/>
      <c r="AW88" s="1"/>
      <c r="AX88" s="1"/>
      <c r="AY88" s="1"/>
      <c r="AZ88" s="1"/>
      <c r="BA88" s="1"/>
      <c r="BB88" s="1"/>
      <c r="BC88" s="1"/>
      <c r="BD88" s="1"/>
      <c r="BE88" s="380" t="s">
        <v>992</v>
      </c>
      <c r="BF88" s="381"/>
      <c r="BG88" s="381"/>
      <c r="BH88" s="1"/>
      <c r="BI88" s="408" t="s">
        <v>994</v>
      </c>
      <c r="BJ88" s="408"/>
      <c r="BK88" s="408"/>
      <c r="BL88" s="408"/>
      <c r="BM88" s="408"/>
      <c r="BN88" s="408"/>
      <c r="BO88" s="408"/>
      <c r="BP88" s="1"/>
      <c r="BQ88" s="408" t="s">
        <v>993</v>
      </c>
      <c r="BR88" s="408"/>
      <c r="BS88" s="408"/>
      <c r="BT88" s="408"/>
      <c r="BU88" s="408"/>
      <c r="BV88" s="408"/>
      <c r="BW88" s="408"/>
      <c r="BX88" s="27"/>
      <c r="BY88" s="14"/>
      <c r="BZ88" s="14"/>
    </row>
    <row r="89" spans="2:78" s="5" customFormat="1" ht="6.75" customHeight="1">
      <c r="B89" s="1"/>
      <c r="C89" s="28"/>
      <c r="D89" s="28"/>
      <c r="E89" s="1"/>
      <c r="F89" s="3"/>
      <c r="G89" s="1"/>
      <c r="H89" s="1"/>
      <c r="I89" s="1"/>
      <c r="J89" s="1"/>
      <c r="K89" s="1"/>
      <c r="L89" s="1"/>
      <c r="M89" s="1"/>
      <c r="N89" s="1"/>
      <c r="O89" s="1"/>
      <c r="P89" s="1"/>
      <c r="Q89" s="1"/>
      <c r="R89" s="1"/>
      <c r="S89" s="1"/>
      <c r="T89" s="1"/>
      <c r="U89" s="382"/>
      <c r="V89" s="382"/>
      <c r="W89" s="382"/>
      <c r="X89" s="1"/>
      <c r="Y89" s="375"/>
      <c r="Z89" s="375"/>
      <c r="AA89" s="375"/>
      <c r="AB89" s="375"/>
      <c r="AC89" s="375"/>
      <c r="AD89" s="375"/>
      <c r="AE89" s="375"/>
      <c r="AF89" s="1"/>
      <c r="AG89" s="375"/>
      <c r="AH89" s="375"/>
      <c r="AI89" s="375"/>
      <c r="AJ89" s="375"/>
      <c r="AK89" s="375"/>
      <c r="AL89" s="375"/>
      <c r="AM89" s="375"/>
      <c r="AO89" s="1"/>
      <c r="AP89" s="28"/>
      <c r="AQ89" s="28"/>
      <c r="AR89" s="1"/>
      <c r="AS89" s="3"/>
      <c r="AT89" s="1"/>
      <c r="AU89" s="1"/>
      <c r="AV89" s="1"/>
      <c r="AW89" s="1"/>
      <c r="AX89" s="1"/>
      <c r="AY89" s="1"/>
      <c r="AZ89" s="1"/>
      <c r="BA89" s="1"/>
      <c r="BB89" s="1"/>
      <c r="BC89" s="1"/>
      <c r="BD89" s="1"/>
      <c r="BE89" s="382"/>
      <c r="BF89" s="382"/>
      <c r="BG89" s="382"/>
      <c r="BH89" s="1"/>
      <c r="BI89" s="375"/>
      <c r="BJ89" s="375"/>
      <c r="BK89" s="375"/>
      <c r="BL89" s="375"/>
      <c r="BM89" s="375"/>
      <c r="BN89" s="375"/>
      <c r="BO89" s="375"/>
      <c r="BP89" s="1"/>
      <c r="BQ89" s="375"/>
      <c r="BR89" s="375"/>
      <c r="BS89" s="375"/>
      <c r="BT89" s="375"/>
      <c r="BU89" s="375"/>
      <c r="BV89" s="375"/>
      <c r="BW89" s="375"/>
      <c r="BX89" s="3"/>
      <c r="BY89" s="14"/>
      <c r="BZ89" s="14"/>
    </row>
    <row r="90" spans="2:78" s="5" customFormat="1" ht="16.5" customHeight="1">
      <c r="B90" s="6" t="s">
        <v>70</v>
      </c>
      <c r="C90" s="28"/>
      <c r="D90" s="28"/>
      <c r="E90" s="1"/>
      <c r="F90" s="3"/>
      <c r="G90" s="1"/>
      <c r="H90" s="1"/>
      <c r="I90" s="1"/>
      <c r="J90" s="1"/>
      <c r="K90" s="1"/>
      <c r="L90" s="1"/>
      <c r="M90" s="1"/>
      <c r="N90" s="1"/>
      <c r="O90" s="1"/>
      <c r="P90" s="1"/>
      <c r="Q90" s="1"/>
      <c r="R90" s="1"/>
      <c r="S90" s="18">
        <v>300</v>
      </c>
      <c r="T90" s="1"/>
      <c r="U90" s="396"/>
      <c r="V90" s="396"/>
      <c r="W90" s="396"/>
      <c r="X90" s="1"/>
      <c r="Y90" s="394">
        <f>+Y92+Y105</f>
        <v>91149729327</v>
      </c>
      <c r="Z90" s="394"/>
      <c r="AA90" s="394"/>
      <c r="AB90" s="394"/>
      <c r="AC90" s="394"/>
      <c r="AD90" s="394"/>
      <c r="AE90" s="394"/>
      <c r="AF90" s="1"/>
      <c r="AG90" s="394">
        <f>IF(ISBLANK($S90)=FALSE,VLOOKUP($S90,'[1]lien ket'!$A:$J,'[1]lien ket'!$J$8,0),0)</f>
        <v>69105660601</v>
      </c>
      <c r="AH90" s="394"/>
      <c r="AI90" s="394"/>
      <c r="AJ90" s="394"/>
      <c r="AK90" s="394"/>
      <c r="AL90" s="394"/>
      <c r="AM90" s="394"/>
      <c r="AO90" s="6" t="s">
        <v>71</v>
      </c>
      <c r="AP90" s="28"/>
      <c r="AQ90" s="28"/>
      <c r="AR90" s="1"/>
      <c r="AS90" s="3"/>
      <c r="AT90" s="1"/>
      <c r="AU90" s="1"/>
      <c r="AV90" s="1"/>
      <c r="AW90" s="1"/>
      <c r="AX90" s="1"/>
      <c r="AY90" s="1"/>
      <c r="AZ90" s="1"/>
      <c r="BA90" s="1"/>
      <c r="BB90" s="1"/>
      <c r="BC90" s="1"/>
      <c r="BD90" s="1"/>
      <c r="BE90" s="396"/>
      <c r="BF90" s="396"/>
      <c r="BG90" s="396"/>
      <c r="BH90" s="1"/>
      <c r="BI90" s="405"/>
      <c r="BJ90" s="405"/>
      <c r="BK90" s="405"/>
      <c r="BL90" s="405"/>
      <c r="BM90" s="405"/>
      <c r="BN90" s="405"/>
      <c r="BO90" s="405"/>
      <c r="BP90" s="1"/>
      <c r="BQ90" s="405"/>
      <c r="BR90" s="405"/>
      <c r="BS90" s="405"/>
      <c r="BT90" s="405"/>
      <c r="BU90" s="405"/>
      <c r="BV90" s="405"/>
      <c r="BW90" s="405"/>
      <c r="BX90" s="3"/>
      <c r="BY90" s="14"/>
      <c r="BZ90" s="14"/>
    </row>
    <row r="91" spans="2:78" s="5" customFormat="1" ht="9" customHeight="1">
      <c r="B91" s="1"/>
      <c r="C91" s="28"/>
      <c r="D91" s="28"/>
      <c r="E91" s="1"/>
      <c r="F91" s="3"/>
      <c r="G91" s="1"/>
      <c r="H91" s="1"/>
      <c r="I91" s="1"/>
      <c r="J91" s="1"/>
      <c r="K91" s="1"/>
      <c r="L91" s="1"/>
      <c r="M91" s="1"/>
      <c r="N91" s="1"/>
      <c r="O91" s="1"/>
      <c r="P91" s="1"/>
      <c r="Q91" s="1"/>
      <c r="R91" s="1"/>
      <c r="S91" s="29"/>
      <c r="T91" s="1"/>
      <c r="U91" s="392"/>
      <c r="V91" s="392"/>
      <c r="W91" s="392"/>
      <c r="X91" s="1"/>
      <c r="Y91" s="405"/>
      <c r="Z91" s="405"/>
      <c r="AA91" s="405"/>
      <c r="AB91" s="405"/>
      <c r="AC91" s="405"/>
      <c r="AD91" s="405"/>
      <c r="AE91" s="405"/>
      <c r="AF91" s="1"/>
      <c r="AG91" s="405"/>
      <c r="AH91" s="405"/>
      <c r="AI91" s="405"/>
      <c r="AJ91" s="405"/>
      <c r="AK91" s="405"/>
      <c r="AL91" s="405"/>
      <c r="AM91" s="405"/>
      <c r="AO91" s="1"/>
      <c r="AP91" s="28"/>
      <c r="AQ91" s="28"/>
      <c r="AR91" s="1"/>
      <c r="AS91" s="3"/>
      <c r="AT91" s="1"/>
      <c r="AU91" s="1"/>
      <c r="AV91" s="1"/>
      <c r="AW91" s="1"/>
      <c r="AX91" s="1"/>
      <c r="AY91" s="1"/>
      <c r="AZ91" s="1"/>
      <c r="BA91" s="1"/>
      <c r="BB91" s="1"/>
      <c r="BC91" s="1"/>
      <c r="BD91" s="1"/>
      <c r="BE91" s="392"/>
      <c r="BF91" s="392"/>
      <c r="BG91" s="392"/>
      <c r="BH91" s="1"/>
      <c r="BI91" s="405"/>
      <c r="BJ91" s="405"/>
      <c r="BK91" s="405"/>
      <c r="BL91" s="405"/>
      <c r="BM91" s="405"/>
      <c r="BN91" s="405"/>
      <c r="BO91" s="405"/>
      <c r="BP91" s="1"/>
      <c r="BQ91" s="405"/>
      <c r="BR91" s="405"/>
      <c r="BS91" s="405"/>
      <c r="BT91" s="405"/>
      <c r="BU91" s="405"/>
      <c r="BV91" s="405"/>
      <c r="BW91" s="405"/>
      <c r="BX91" s="3"/>
      <c r="BY91" s="14"/>
      <c r="BZ91" s="14"/>
    </row>
    <row r="92" spans="2:78" s="5" customFormat="1" ht="16.5" customHeight="1">
      <c r="B92" s="38" t="s">
        <v>72</v>
      </c>
      <c r="C92" s="28"/>
      <c r="D92" s="28"/>
      <c r="E92" s="1"/>
      <c r="F92" s="3"/>
      <c r="G92" s="1"/>
      <c r="H92" s="1"/>
      <c r="I92" s="1"/>
      <c r="J92" s="1"/>
      <c r="K92" s="1"/>
      <c r="L92" s="1"/>
      <c r="M92" s="1"/>
      <c r="N92" s="1"/>
      <c r="O92" s="1"/>
      <c r="P92" s="1"/>
      <c r="Q92" s="1"/>
      <c r="R92" s="1"/>
      <c r="S92" s="18">
        <v>310</v>
      </c>
      <c r="T92" s="1"/>
      <c r="U92" s="390"/>
      <c r="V92" s="390"/>
      <c r="W92" s="390"/>
      <c r="X92" s="1"/>
      <c r="Y92" s="394">
        <f>+Y93+Y94+Y95+Y96+Y97+Y98+Y99+Y100+Y101+Y102+Y103</f>
        <v>58146607401</v>
      </c>
      <c r="Z92" s="394"/>
      <c r="AA92" s="394"/>
      <c r="AB92" s="394"/>
      <c r="AC92" s="394"/>
      <c r="AD92" s="394"/>
      <c r="AE92" s="394"/>
      <c r="AF92" s="1"/>
      <c r="AG92" s="394">
        <f>IF(ISBLANK($S92)=FALSE,VLOOKUP($S92,'[1]lien ket'!$A:$J,'[1]lien ket'!$J$8,0),0)</f>
        <v>45358846359</v>
      </c>
      <c r="AH92" s="394"/>
      <c r="AI92" s="394"/>
      <c r="AJ92" s="394"/>
      <c r="AK92" s="394"/>
      <c r="AL92" s="394"/>
      <c r="AM92" s="394"/>
      <c r="AO92" s="38" t="s">
        <v>73</v>
      </c>
      <c r="AP92" s="28"/>
      <c r="AQ92" s="28"/>
      <c r="AR92" s="1"/>
      <c r="AS92" s="3"/>
      <c r="AT92" s="1"/>
      <c r="AU92" s="1"/>
      <c r="AV92" s="1"/>
      <c r="AW92" s="1"/>
      <c r="AX92" s="1"/>
      <c r="AY92" s="1"/>
      <c r="AZ92" s="1"/>
      <c r="BA92" s="1"/>
      <c r="BB92" s="1"/>
      <c r="BC92" s="1"/>
      <c r="BD92" s="1"/>
      <c r="BE92" s="390"/>
      <c r="BF92" s="390"/>
      <c r="BG92" s="390"/>
      <c r="BH92" s="1"/>
      <c r="BI92" s="405"/>
      <c r="BJ92" s="405"/>
      <c r="BK92" s="405"/>
      <c r="BL92" s="405"/>
      <c r="BM92" s="405"/>
      <c r="BN92" s="405"/>
      <c r="BO92" s="405"/>
      <c r="BP92" s="1"/>
      <c r="BQ92" s="405"/>
      <c r="BR92" s="405"/>
      <c r="BS92" s="405"/>
      <c r="BT92" s="405"/>
      <c r="BU92" s="405"/>
      <c r="BV92" s="405"/>
      <c r="BW92" s="405"/>
      <c r="BX92" s="3"/>
      <c r="BY92" s="14"/>
      <c r="BZ92" s="14"/>
    </row>
    <row r="93" spans="2:78" s="5" customFormat="1" ht="16.5" customHeight="1">
      <c r="B93" s="35" t="s">
        <v>74</v>
      </c>
      <c r="C93" s="28"/>
      <c r="D93" s="28"/>
      <c r="E93" s="1"/>
      <c r="F93" s="3"/>
      <c r="G93" s="1"/>
      <c r="H93" s="1"/>
      <c r="I93" s="1"/>
      <c r="J93" s="1"/>
      <c r="K93" s="1"/>
      <c r="L93" s="1"/>
      <c r="M93" s="1"/>
      <c r="N93" s="1"/>
      <c r="O93" s="1"/>
      <c r="P93" s="1"/>
      <c r="Q93" s="1"/>
      <c r="R93" s="1"/>
      <c r="S93" s="29">
        <v>311</v>
      </c>
      <c r="T93" s="1"/>
      <c r="U93" s="393" t="s">
        <v>75</v>
      </c>
      <c r="V93" s="393"/>
      <c r="W93" s="393"/>
      <c r="X93" s="1"/>
      <c r="Y93" s="405">
        <v>46243452125</v>
      </c>
      <c r="Z93" s="405"/>
      <c r="AA93" s="405"/>
      <c r="AB93" s="405"/>
      <c r="AC93" s="405"/>
      <c r="AD93" s="405"/>
      <c r="AE93" s="405"/>
      <c r="AF93" s="1"/>
      <c r="AG93" s="405">
        <f>IF(ISBLANK($S93)=FALSE,VLOOKUP($S93,'[1]lien ket'!$A:$J,'[1]lien ket'!$J$8,0),0)</f>
        <v>30353955083</v>
      </c>
      <c r="AH93" s="405"/>
      <c r="AI93" s="405"/>
      <c r="AJ93" s="405"/>
      <c r="AK93" s="405"/>
      <c r="AL93" s="405"/>
      <c r="AM93" s="405"/>
      <c r="AO93" s="35" t="s">
        <v>76</v>
      </c>
      <c r="AP93" s="28"/>
      <c r="AQ93" s="28"/>
      <c r="AR93" s="1"/>
      <c r="AS93" s="3"/>
      <c r="AT93" s="1"/>
      <c r="AU93" s="1"/>
      <c r="AV93" s="1"/>
      <c r="AW93" s="1"/>
      <c r="AX93" s="1"/>
      <c r="AY93" s="1"/>
      <c r="AZ93" s="1"/>
      <c r="BA93" s="1"/>
      <c r="BB93" s="1"/>
      <c r="BC93" s="1"/>
      <c r="BD93" s="1"/>
      <c r="BE93" s="391">
        <v>14</v>
      </c>
      <c r="BF93" s="391"/>
      <c r="BG93" s="391"/>
      <c r="BH93" s="1"/>
      <c r="BI93" s="405"/>
      <c r="BJ93" s="405"/>
      <c r="BK93" s="405"/>
      <c r="BL93" s="405"/>
      <c r="BM93" s="405"/>
      <c r="BN93" s="405"/>
      <c r="BO93" s="405"/>
      <c r="BP93" s="1"/>
      <c r="BQ93" s="405"/>
      <c r="BR93" s="405"/>
      <c r="BS93" s="405"/>
      <c r="BT93" s="405"/>
      <c r="BU93" s="405"/>
      <c r="BV93" s="405"/>
      <c r="BW93" s="405"/>
      <c r="BX93" s="3"/>
      <c r="BY93" s="14"/>
      <c r="BZ93" s="14"/>
    </row>
    <row r="94" spans="2:78" s="5" customFormat="1" ht="16.5" customHeight="1">
      <c r="B94" s="35" t="s">
        <v>77</v>
      </c>
      <c r="C94" s="28"/>
      <c r="D94" s="28"/>
      <c r="E94" s="1"/>
      <c r="F94" s="3"/>
      <c r="G94" s="1"/>
      <c r="H94" s="1"/>
      <c r="I94" s="1"/>
      <c r="J94" s="1"/>
      <c r="K94" s="1"/>
      <c r="L94" s="1"/>
      <c r="M94" s="1"/>
      <c r="N94" s="1"/>
      <c r="O94" s="1"/>
      <c r="P94" s="1"/>
      <c r="Q94" s="1"/>
      <c r="R94" s="1"/>
      <c r="S94" s="29">
        <v>312</v>
      </c>
      <c r="T94" s="1"/>
      <c r="U94" s="390"/>
      <c r="V94" s="390"/>
      <c r="W94" s="390"/>
      <c r="X94" s="1"/>
      <c r="Y94" s="405">
        <v>2825531547</v>
      </c>
      <c r="Z94" s="405"/>
      <c r="AA94" s="405"/>
      <c r="AB94" s="405"/>
      <c r="AC94" s="405"/>
      <c r="AD94" s="405"/>
      <c r="AE94" s="405"/>
      <c r="AF94" s="1"/>
      <c r="AG94" s="407">
        <f>IF(ISBLANK($S94)=FALSE,VLOOKUP($S94,'[1]lien ket'!$A:$J,'[1]lien ket'!$J$8,0),0)</f>
        <v>6410492085</v>
      </c>
      <c r="AH94" s="407"/>
      <c r="AI94" s="407"/>
      <c r="AJ94" s="407"/>
      <c r="AK94" s="407"/>
      <c r="AL94" s="407"/>
      <c r="AM94" s="407"/>
      <c r="AO94" s="35" t="s">
        <v>78</v>
      </c>
      <c r="AP94" s="28"/>
      <c r="AQ94" s="28"/>
      <c r="AR94" s="1"/>
      <c r="AS94" s="3"/>
      <c r="AT94" s="1"/>
      <c r="AU94" s="1"/>
      <c r="AV94" s="1"/>
      <c r="AW94" s="1"/>
      <c r="AX94" s="1"/>
      <c r="AY94" s="1"/>
      <c r="AZ94" s="1"/>
      <c r="BA94" s="1"/>
      <c r="BB94" s="1"/>
      <c r="BC94" s="1"/>
      <c r="BD94" s="1"/>
      <c r="BE94" s="391">
        <v>15</v>
      </c>
      <c r="BF94" s="391"/>
      <c r="BG94" s="391"/>
      <c r="BH94" s="1"/>
      <c r="BI94" s="405"/>
      <c r="BJ94" s="405"/>
      <c r="BK94" s="405"/>
      <c r="BL94" s="405"/>
      <c r="BM94" s="405"/>
      <c r="BN94" s="405"/>
      <c r="BO94" s="405"/>
      <c r="BP94" s="1"/>
      <c r="BQ94" s="405"/>
      <c r="BR94" s="405"/>
      <c r="BS94" s="405"/>
      <c r="BT94" s="405"/>
      <c r="BU94" s="405"/>
      <c r="BV94" s="405"/>
      <c r="BW94" s="405"/>
      <c r="BX94" s="3"/>
      <c r="BY94" s="14"/>
      <c r="BZ94" s="14"/>
    </row>
    <row r="95" spans="2:78" s="5" customFormat="1" ht="16.5" customHeight="1">
      <c r="B95" s="35" t="s">
        <v>79</v>
      </c>
      <c r="C95" s="28"/>
      <c r="D95" s="28"/>
      <c r="E95" s="1"/>
      <c r="F95" s="3"/>
      <c r="G95" s="1"/>
      <c r="H95" s="1"/>
      <c r="I95" s="1"/>
      <c r="J95" s="1"/>
      <c r="K95" s="1"/>
      <c r="L95" s="1"/>
      <c r="M95" s="1"/>
      <c r="N95" s="1"/>
      <c r="O95" s="1"/>
      <c r="P95" s="1"/>
      <c r="Q95" s="1"/>
      <c r="R95" s="1"/>
      <c r="S95" s="29">
        <v>313</v>
      </c>
      <c r="T95" s="1"/>
      <c r="U95" s="390"/>
      <c r="V95" s="390"/>
      <c r="W95" s="390"/>
      <c r="X95" s="1"/>
      <c r="Y95" s="405">
        <v>2429573</v>
      </c>
      <c r="Z95" s="405"/>
      <c r="AA95" s="405"/>
      <c r="AB95" s="405"/>
      <c r="AC95" s="405"/>
      <c r="AD95" s="405"/>
      <c r="AE95" s="405"/>
      <c r="AF95" s="1"/>
      <c r="AG95" s="405">
        <f>IF(ISBLANK($S95)=FALSE,VLOOKUP($S95,'[1]lien ket'!$A:$J,'[1]lien ket'!$J$8,0),0)</f>
        <v>10542848</v>
      </c>
      <c r="AH95" s="405"/>
      <c r="AI95" s="405"/>
      <c r="AJ95" s="405"/>
      <c r="AK95" s="405"/>
      <c r="AL95" s="405"/>
      <c r="AM95" s="405"/>
      <c r="AO95" s="35" t="s">
        <v>80</v>
      </c>
      <c r="AP95" s="28"/>
      <c r="AQ95" s="28"/>
      <c r="AR95" s="1"/>
      <c r="AS95" s="3"/>
      <c r="AT95" s="1"/>
      <c r="AU95" s="1"/>
      <c r="AV95" s="1"/>
      <c r="AW95" s="1"/>
      <c r="AX95" s="1"/>
      <c r="AY95" s="1"/>
      <c r="AZ95" s="1"/>
      <c r="BA95" s="1"/>
      <c r="BB95" s="1"/>
      <c r="BC95" s="1"/>
      <c r="BD95" s="1"/>
      <c r="BE95" s="391">
        <v>15</v>
      </c>
      <c r="BF95" s="391"/>
      <c r="BG95" s="391"/>
      <c r="BH95" s="1"/>
      <c r="BI95" s="405"/>
      <c r="BJ95" s="405"/>
      <c r="BK95" s="405"/>
      <c r="BL95" s="405"/>
      <c r="BM95" s="405"/>
      <c r="BN95" s="405"/>
      <c r="BO95" s="405"/>
      <c r="BP95" s="1"/>
      <c r="BQ95" s="405"/>
      <c r="BR95" s="405"/>
      <c r="BS95" s="405"/>
      <c r="BT95" s="405"/>
      <c r="BU95" s="405"/>
      <c r="BV95" s="405"/>
      <c r="BW95" s="405"/>
      <c r="BX95" s="3"/>
      <c r="BY95" s="14"/>
      <c r="BZ95" s="14"/>
    </row>
    <row r="96" spans="2:78" s="5" customFormat="1" ht="16.5" customHeight="1">
      <c r="B96" s="35" t="s">
        <v>81</v>
      </c>
      <c r="C96" s="28"/>
      <c r="D96" s="28"/>
      <c r="E96" s="1"/>
      <c r="F96" s="3"/>
      <c r="G96" s="1"/>
      <c r="H96" s="1"/>
      <c r="I96" s="1"/>
      <c r="J96" s="1"/>
      <c r="K96" s="1"/>
      <c r="L96" s="1"/>
      <c r="M96" s="1"/>
      <c r="N96" s="1"/>
      <c r="O96" s="1"/>
      <c r="P96" s="1"/>
      <c r="Q96" s="1"/>
      <c r="R96" s="1"/>
      <c r="S96" s="29">
        <v>314</v>
      </c>
      <c r="T96" s="1"/>
      <c r="U96" s="393" t="s">
        <v>82</v>
      </c>
      <c r="V96" s="393"/>
      <c r="W96" s="393"/>
      <c r="X96" s="1"/>
      <c r="Y96" s="405">
        <v>1961969667</v>
      </c>
      <c r="Z96" s="405"/>
      <c r="AA96" s="405"/>
      <c r="AB96" s="405"/>
      <c r="AC96" s="405"/>
      <c r="AD96" s="405"/>
      <c r="AE96" s="405"/>
      <c r="AF96" s="1"/>
      <c r="AG96" s="405">
        <f>IF(ISBLANK($S96)=FALSE,VLOOKUP($S96,'[1]lien ket'!$A:$J,'[1]lien ket'!$J$8,0),0)</f>
        <v>2024041025</v>
      </c>
      <c r="AH96" s="405"/>
      <c r="AI96" s="405"/>
      <c r="AJ96" s="405"/>
      <c r="AK96" s="405"/>
      <c r="AL96" s="405"/>
      <c r="AM96" s="405"/>
      <c r="AO96" s="35" t="s">
        <v>83</v>
      </c>
      <c r="AP96" s="28"/>
      <c r="AQ96" s="28"/>
      <c r="AR96" s="1"/>
      <c r="AS96" s="3"/>
      <c r="AT96" s="1"/>
      <c r="AU96" s="1"/>
      <c r="AV96" s="1"/>
      <c r="AW96" s="1"/>
      <c r="AX96" s="1"/>
      <c r="AY96" s="1"/>
      <c r="AZ96" s="1"/>
      <c r="BA96" s="1"/>
      <c r="BB96" s="1"/>
      <c r="BC96" s="1"/>
      <c r="BD96" s="1"/>
      <c r="BE96" s="391">
        <v>16</v>
      </c>
      <c r="BF96" s="391"/>
      <c r="BG96" s="391"/>
      <c r="BH96" s="1"/>
      <c r="BI96" s="405"/>
      <c r="BJ96" s="405"/>
      <c r="BK96" s="405"/>
      <c r="BL96" s="405"/>
      <c r="BM96" s="405"/>
      <c r="BN96" s="405"/>
      <c r="BO96" s="405"/>
      <c r="BP96" s="1"/>
      <c r="BQ96" s="405"/>
      <c r="BR96" s="405"/>
      <c r="BS96" s="405"/>
      <c r="BT96" s="405"/>
      <c r="BU96" s="405"/>
      <c r="BV96" s="405"/>
      <c r="BW96" s="405"/>
      <c r="BX96" s="3"/>
      <c r="BY96" s="14"/>
      <c r="BZ96" s="14"/>
    </row>
    <row r="97" spans="2:78" s="5" customFormat="1" ht="16.5" customHeight="1">
      <c r="B97" s="35" t="s">
        <v>84</v>
      </c>
      <c r="C97" s="28"/>
      <c r="D97" s="28"/>
      <c r="E97" s="1"/>
      <c r="F97" s="3"/>
      <c r="G97" s="1"/>
      <c r="H97" s="1"/>
      <c r="I97" s="1"/>
      <c r="J97" s="1"/>
      <c r="K97" s="1"/>
      <c r="L97" s="1"/>
      <c r="M97" s="1"/>
      <c r="N97" s="1"/>
      <c r="O97" s="1"/>
      <c r="P97" s="1"/>
      <c r="Q97" s="1"/>
      <c r="R97" s="1"/>
      <c r="S97" s="29">
        <v>315</v>
      </c>
      <c r="T97" s="1"/>
      <c r="U97" s="390"/>
      <c r="V97" s="390"/>
      <c r="W97" s="390"/>
      <c r="X97" s="1"/>
      <c r="Y97" s="405">
        <v>1645263466</v>
      </c>
      <c r="Z97" s="405"/>
      <c r="AA97" s="405"/>
      <c r="AB97" s="405"/>
      <c r="AC97" s="405"/>
      <c r="AD97" s="405"/>
      <c r="AE97" s="405"/>
      <c r="AF97" s="1"/>
      <c r="AG97" s="405">
        <f>IF(ISBLANK($S97)=FALSE,VLOOKUP($S97,'[1]lien ket'!$A:$J,'[1]lien ket'!$J$8,0),0)</f>
        <v>5002613129</v>
      </c>
      <c r="AH97" s="405"/>
      <c r="AI97" s="405"/>
      <c r="AJ97" s="405"/>
      <c r="AK97" s="405"/>
      <c r="AL97" s="405"/>
      <c r="AM97" s="405"/>
      <c r="AO97" s="35" t="s">
        <v>85</v>
      </c>
      <c r="AP97" s="28"/>
      <c r="AQ97" s="28"/>
      <c r="AR97" s="1"/>
      <c r="AS97" s="3"/>
      <c r="AT97" s="1"/>
      <c r="AU97" s="1"/>
      <c r="AV97" s="1"/>
      <c r="AW97" s="1"/>
      <c r="AX97" s="1"/>
      <c r="AY97" s="1"/>
      <c r="AZ97" s="1"/>
      <c r="BA97" s="1"/>
      <c r="BB97" s="1"/>
      <c r="BC97" s="1"/>
      <c r="BD97" s="1"/>
      <c r="BE97" s="391"/>
      <c r="BF97" s="391"/>
      <c r="BG97" s="391"/>
      <c r="BH97" s="1"/>
      <c r="BI97" s="405"/>
      <c r="BJ97" s="405"/>
      <c r="BK97" s="405"/>
      <c r="BL97" s="405"/>
      <c r="BM97" s="405"/>
      <c r="BN97" s="405"/>
      <c r="BO97" s="405"/>
      <c r="BP97" s="1"/>
      <c r="BQ97" s="405"/>
      <c r="BR97" s="405"/>
      <c r="BS97" s="405"/>
      <c r="BT97" s="405"/>
      <c r="BU97" s="405"/>
      <c r="BV97" s="405"/>
      <c r="BW97" s="405"/>
      <c r="BX97" s="3"/>
      <c r="BY97" s="14"/>
      <c r="BZ97" s="14"/>
    </row>
    <row r="98" spans="2:79" s="5" customFormat="1" ht="16.5" customHeight="1">
      <c r="B98" s="35" t="s">
        <v>86</v>
      </c>
      <c r="C98" s="28"/>
      <c r="D98" s="28"/>
      <c r="E98" s="1"/>
      <c r="F98" s="3"/>
      <c r="G98" s="1"/>
      <c r="H98" s="1"/>
      <c r="I98" s="1"/>
      <c r="J98" s="1"/>
      <c r="K98" s="1"/>
      <c r="L98" s="1"/>
      <c r="M98" s="1"/>
      <c r="N98" s="1"/>
      <c r="O98" s="1"/>
      <c r="P98" s="1"/>
      <c r="Q98" s="1"/>
      <c r="R98" s="1"/>
      <c r="S98" s="29">
        <v>316</v>
      </c>
      <c r="T98" s="1"/>
      <c r="U98" s="393" t="s">
        <v>87</v>
      </c>
      <c r="V98" s="393"/>
      <c r="W98" s="393"/>
      <c r="X98" s="1"/>
      <c r="Y98" s="405">
        <v>2898944544</v>
      </c>
      <c r="Z98" s="405"/>
      <c r="AA98" s="405"/>
      <c r="AB98" s="405"/>
      <c r="AC98" s="405"/>
      <c r="AD98" s="405"/>
      <c r="AE98" s="405"/>
      <c r="AF98" s="1"/>
      <c r="AG98" s="405">
        <f>IF(ISBLANK($S98)=FALSE,VLOOKUP($S98,'[1]lien ket'!$A:$J,'[1]lien ket'!$J$8,0),0)</f>
        <v>135064495</v>
      </c>
      <c r="AH98" s="405"/>
      <c r="AI98" s="405"/>
      <c r="AJ98" s="405"/>
      <c r="AK98" s="405"/>
      <c r="AL98" s="405"/>
      <c r="AM98" s="405"/>
      <c r="AO98" s="35" t="s">
        <v>88</v>
      </c>
      <c r="AP98" s="28"/>
      <c r="AQ98" s="28"/>
      <c r="AR98" s="1"/>
      <c r="AS98" s="3"/>
      <c r="AT98" s="1"/>
      <c r="AU98" s="1"/>
      <c r="AV98" s="1"/>
      <c r="AW98" s="1"/>
      <c r="AX98" s="1"/>
      <c r="AY98" s="1"/>
      <c r="AZ98" s="1"/>
      <c r="BA98" s="1"/>
      <c r="BB98" s="1"/>
      <c r="BC98" s="1"/>
      <c r="BD98" s="1"/>
      <c r="BE98" s="391">
        <v>17</v>
      </c>
      <c r="BF98" s="391"/>
      <c r="BG98" s="391"/>
      <c r="BH98" s="1"/>
      <c r="BI98" s="405"/>
      <c r="BJ98" s="405"/>
      <c r="BK98" s="405"/>
      <c r="BL98" s="405"/>
      <c r="BM98" s="405"/>
      <c r="BN98" s="405"/>
      <c r="BO98" s="405"/>
      <c r="BP98" s="1"/>
      <c r="BQ98" s="405"/>
      <c r="BR98" s="405"/>
      <c r="BS98" s="405"/>
      <c r="BT98" s="405"/>
      <c r="BU98" s="405"/>
      <c r="BV98" s="405"/>
      <c r="BW98" s="405"/>
      <c r="BX98" s="3"/>
      <c r="BY98" s="14"/>
      <c r="BZ98" s="14"/>
      <c r="CA98" s="58"/>
    </row>
    <row r="99" spans="2:79" s="5" customFormat="1" ht="16.5" customHeight="1">
      <c r="B99" s="35" t="s">
        <v>89</v>
      </c>
      <c r="C99" s="28"/>
      <c r="D99" s="28"/>
      <c r="E99" s="1"/>
      <c r="F99" s="3"/>
      <c r="G99" s="1"/>
      <c r="H99" s="1"/>
      <c r="I99" s="1"/>
      <c r="J99" s="1"/>
      <c r="K99" s="1"/>
      <c r="L99" s="1"/>
      <c r="M99" s="1"/>
      <c r="N99" s="1"/>
      <c r="O99" s="1"/>
      <c r="P99" s="1"/>
      <c r="Q99" s="1"/>
      <c r="R99" s="1"/>
      <c r="S99" s="29">
        <v>317</v>
      </c>
      <c r="T99" s="1"/>
      <c r="U99" s="390"/>
      <c r="V99" s="390"/>
      <c r="W99" s="390"/>
      <c r="X99" s="1"/>
      <c r="Y99" s="405">
        <v>843108373</v>
      </c>
      <c r="Z99" s="405"/>
      <c r="AA99" s="405"/>
      <c r="AB99" s="405"/>
      <c r="AC99" s="405"/>
      <c r="AD99" s="405"/>
      <c r="AE99" s="405"/>
      <c r="AF99" s="1"/>
      <c r="AG99" s="405">
        <f>IF(ISBLANK($S99)=FALSE,VLOOKUP($S99,'[1]lien ket'!$A:$J,'[1]lien ket'!$J$8,0),0)</f>
        <v>383415865</v>
      </c>
      <c r="AH99" s="405"/>
      <c r="AI99" s="405"/>
      <c r="AJ99" s="405"/>
      <c r="AK99" s="405"/>
      <c r="AL99" s="405"/>
      <c r="AM99" s="405"/>
      <c r="AO99" s="35" t="s">
        <v>90</v>
      </c>
      <c r="AP99" s="28"/>
      <c r="AQ99" s="28"/>
      <c r="AR99" s="1"/>
      <c r="AS99" s="3"/>
      <c r="AT99" s="1"/>
      <c r="AU99" s="1"/>
      <c r="AV99" s="1"/>
      <c r="AW99" s="1"/>
      <c r="AX99" s="1"/>
      <c r="AY99" s="1"/>
      <c r="AZ99" s="1"/>
      <c r="BA99" s="1"/>
      <c r="BB99" s="1"/>
      <c r="BC99" s="1"/>
      <c r="BD99" s="1"/>
      <c r="BE99" s="391"/>
      <c r="BF99" s="391"/>
      <c r="BG99" s="391"/>
      <c r="BH99" s="1"/>
      <c r="BI99" s="405"/>
      <c r="BJ99" s="405"/>
      <c r="BK99" s="405"/>
      <c r="BL99" s="405"/>
      <c r="BM99" s="405"/>
      <c r="BN99" s="405"/>
      <c r="BO99" s="405"/>
      <c r="BP99" s="1"/>
      <c r="BQ99" s="405"/>
      <c r="BR99" s="405"/>
      <c r="BS99" s="405"/>
      <c r="BT99" s="405"/>
      <c r="BU99" s="405"/>
      <c r="BV99" s="405"/>
      <c r="BW99" s="405"/>
      <c r="BX99" s="3"/>
      <c r="BY99" s="14"/>
      <c r="BZ99" s="14"/>
      <c r="CA99" s="58"/>
    </row>
    <row r="100" spans="2:78" s="5" customFormat="1" ht="16.5" customHeight="1">
      <c r="B100" s="35" t="s">
        <v>91</v>
      </c>
      <c r="C100" s="28"/>
      <c r="D100" s="28"/>
      <c r="E100" s="1"/>
      <c r="F100" s="3"/>
      <c r="G100" s="1"/>
      <c r="H100" s="1"/>
      <c r="I100" s="1"/>
      <c r="J100" s="1"/>
      <c r="K100" s="1"/>
      <c r="L100" s="1"/>
      <c r="M100" s="1"/>
      <c r="N100" s="1"/>
      <c r="O100" s="1"/>
      <c r="P100" s="1"/>
      <c r="Q100" s="1"/>
      <c r="R100" s="1"/>
      <c r="S100" s="29">
        <v>318</v>
      </c>
      <c r="T100" s="1"/>
      <c r="U100" s="390"/>
      <c r="V100" s="390"/>
      <c r="W100" s="390"/>
      <c r="X100" s="1"/>
      <c r="Y100" s="405">
        <f>IF(ISBLANK($S100)=FALSE,VLOOKUP($S100,'[1]lien ket'!$A:$J,'[1]lien ket'!$F$8,0),0)</f>
        <v>0</v>
      </c>
      <c r="Z100" s="405"/>
      <c r="AA100" s="405"/>
      <c r="AB100" s="405"/>
      <c r="AC100" s="405"/>
      <c r="AD100" s="405"/>
      <c r="AE100" s="405"/>
      <c r="AF100" s="1"/>
      <c r="AG100" s="405">
        <f>IF(ISBLANK($S100)=FALSE,VLOOKUP($S100,'[1]lien ket'!$A:$J,'[1]lien ket'!$J$8,0),0)</f>
        <v>0</v>
      </c>
      <c r="AH100" s="405"/>
      <c r="AI100" s="405"/>
      <c r="AJ100" s="405"/>
      <c r="AK100" s="405"/>
      <c r="AL100" s="405"/>
      <c r="AM100" s="405"/>
      <c r="AO100" s="35" t="s">
        <v>92</v>
      </c>
      <c r="AP100" s="28"/>
      <c r="AQ100" s="28"/>
      <c r="AR100" s="1"/>
      <c r="AS100" s="3"/>
      <c r="AT100" s="1"/>
      <c r="AU100" s="1"/>
      <c r="AV100" s="1"/>
      <c r="AW100" s="1"/>
      <c r="AX100" s="1"/>
      <c r="AY100" s="1"/>
      <c r="AZ100" s="1"/>
      <c r="BA100" s="1"/>
      <c r="BB100" s="1"/>
      <c r="BC100" s="1"/>
      <c r="BD100" s="1"/>
      <c r="BE100" s="391"/>
      <c r="BF100" s="391"/>
      <c r="BG100" s="391"/>
      <c r="BH100" s="1"/>
      <c r="BI100" s="405"/>
      <c r="BJ100" s="405"/>
      <c r="BK100" s="405"/>
      <c r="BL100" s="405"/>
      <c r="BM100" s="405"/>
      <c r="BN100" s="405"/>
      <c r="BO100" s="405"/>
      <c r="BP100" s="1"/>
      <c r="BQ100" s="405"/>
      <c r="BR100" s="405"/>
      <c r="BS100" s="405"/>
      <c r="BT100" s="405"/>
      <c r="BU100" s="405"/>
      <c r="BV100" s="405"/>
      <c r="BW100" s="405"/>
      <c r="BX100" s="3"/>
      <c r="BY100" s="14"/>
      <c r="BZ100" s="14"/>
    </row>
    <row r="101" spans="2:78" s="5" customFormat="1" ht="16.5" customHeight="1">
      <c r="B101" s="35" t="s">
        <v>93</v>
      </c>
      <c r="C101" s="28"/>
      <c r="D101" s="28"/>
      <c r="E101" s="1"/>
      <c r="F101" s="3"/>
      <c r="G101" s="1"/>
      <c r="H101" s="1"/>
      <c r="I101" s="1"/>
      <c r="J101" s="1"/>
      <c r="K101" s="1"/>
      <c r="L101" s="1"/>
      <c r="M101" s="1"/>
      <c r="N101" s="1"/>
      <c r="O101" s="1"/>
      <c r="P101" s="1"/>
      <c r="Q101" s="1"/>
      <c r="R101" s="1"/>
      <c r="S101" s="29">
        <v>319</v>
      </c>
      <c r="T101" s="1"/>
      <c r="U101" s="393" t="s">
        <v>94</v>
      </c>
      <c r="V101" s="393"/>
      <c r="W101" s="393"/>
      <c r="X101" s="1"/>
      <c r="Y101" s="405">
        <v>1823548301</v>
      </c>
      <c r="Z101" s="405"/>
      <c r="AA101" s="405"/>
      <c r="AB101" s="405"/>
      <c r="AC101" s="405"/>
      <c r="AD101" s="405"/>
      <c r="AE101" s="405"/>
      <c r="AF101" s="1"/>
      <c r="AG101" s="405">
        <f>IF(ISBLANK($S101)=FALSE,VLOOKUP($S101,'[1]lien ket'!$A:$J,'[1]lien ket'!$J$8,0),0)</f>
        <v>767964455</v>
      </c>
      <c r="AH101" s="405"/>
      <c r="AI101" s="405"/>
      <c r="AJ101" s="405"/>
      <c r="AK101" s="405"/>
      <c r="AL101" s="405"/>
      <c r="AM101" s="405"/>
      <c r="AO101" s="35"/>
      <c r="AP101" s="28"/>
      <c r="AQ101" s="28"/>
      <c r="AR101" s="1"/>
      <c r="AS101" s="3"/>
      <c r="AT101" s="1"/>
      <c r="AU101" s="1"/>
      <c r="AV101" s="1"/>
      <c r="AW101" s="1"/>
      <c r="AX101" s="1"/>
      <c r="AY101" s="1"/>
      <c r="AZ101" s="1"/>
      <c r="BA101" s="1"/>
      <c r="BB101" s="1"/>
      <c r="BC101" s="1"/>
      <c r="BD101" s="1"/>
      <c r="BE101" s="36"/>
      <c r="BF101" s="36"/>
      <c r="BG101" s="36"/>
      <c r="BH101" s="1"/>
      <c r="BI101" s="3"/>
      <c r="BJ101" s="3"/>
      <c r="BK101" s="3"/>
      <c r="BL101" s="3"/>
      <c r="BM101" s="3"/>
      <c r="BN101" s="3"/>
      <c r="BO101" s="3"/>
      <c r="BP101" s="1"/>
      <c r="BQ101" s="3"/>
      <c r="BR101" s="3"/>
      <c r="BS101" s="3"/>
      <c r="BT101" s="3"/>
      <c r="BU101" s="3"/>
      <c r="BV101" s="3"/>
      <c r="BW101" s="3"/>
      <c r="BX101" s="3"/>
      <c r="BY101" s="14"/>
      <c r="BZ101" s="14"/>
    </row>
    <row r="102" spans="2:78" s="5" customFormat="1" ht="16.5" customHeight="1">
      <c r="B102" s="35" t="s">
        <v>95</v>
      </c>
      <c r="C102" s="28"/>
      <c r="D102" s="28"/>
      <c r="E102" s="1"/>
      <c r="F102" s="3"/>
      <c r="G102" s="1"/>
      <c r="H102" s="1"/>
      <c r="I102" s="1"/>
      <c r="J102" s="1"/>
      <c r="K102" s="1"/>
      <c r="L102" s="1"/>
      <c r="M102" s="1"/>
      <c r="N102" s="1"/>
      <c r="O102" s="1"/>
      <c r="P102" s="1"/>
      <c r="Q102" s="1"/>
      <c r="R102" s="1"/>
      <c r="S102" s="29">
        <v>320</v>
      </c>
      <c r="T102" s="1"/>
      <c r="U102" s="32"/>
      <c r="V102" s="32"/>
      <c r="W102" s="32"/>
      <c r="X102" s="1"/>
      <c r="Y102" s="405">
        <f>IF(ISBLANK($S102)=FALSE,VLOOKUP($S102,'[1]lien ket'!$A:$J,'[1]lien ket'!$F$8,0),0)</f>
        <v>0</v>
      </c>
      <c r="Z102" s="405"/>
      <c r="AA102" s="405"/>
      <c r="AB102" s="405"/>
      <c r="AC102" s="405"/>
      <c r="AD102" s="405"/>
      <c r="AE102" s="405"/>
      <c r="AF102" s="1"/>
      <c r="AG102" s="405">
        <f>IF(ISBLANK($S102)=FALSE,VLOOKUP($S102,'[1]lien ket'!$A:$J,'[1]lien ket'!$J$8,0),0)</f>
        <v>0</v>
      </c>
      <c r="AH102" s="405"/>
      <c r="AI102" s="405"/>
      <c r="AJ102" s="405"/>
      <c r="AK102" s="405"/>
      <c r="AL102" s="405"/>
      <c r="AM102" s="405"/>
      <c r="AO102" s="35"/>
      <c r="AP102" s="28"/>
      <c r="AQ102" s="28"/>
      <c r="AR102" s="1"/>
      <c r="AS102" s="3"/>
      <c r="AT102" s="1"/>
      <c r="AU102" s="1"/>
      <c r="AV102" s="1"/>
      <c r="AW102" s="1"/>
      <c r="AX102" s="1"/>
      <c r="AY102" s="1"/>
      <c r="AZ102" s="1"/>
      <c r="BA102" s="1"/>
      <c r="BB102" s="1"/>
      <c r="BC102" s="1"/>
      <c r="BD102" s="1"/>
      <c r="BE102" s="36"/>
      <c r="BF102" s="36"/>
      <c r="BG102" s="36"/>
      <c r="BH102" s="1"/>
      <c r="BI102" s="3"/>
      <c r="BJ102" s="3"/>
      <c r="BK102" s="3"/>
      <c r="BL102" s="3"/>
      <c r="BM102" s="3"/>
      <c r="BN102" s="3"/>
      <c r="BO102" s="3"/>
      <c r="BP102" s="1"/>
      <c r="BQ102" s="3"/>
      <c r="BR102" s="3"/>
      <c r="BS102" s="3"/>
      <c r="BT102" s="3"/>
      <c r="BU102" s="3"/>
      <c r="BV102" s="3"/>
      <c r="BW102" s="3"/>
      <c r="BX102" s="3"/>
      <c r="BY102" s="14"/>
      <c r="BZ102" s="14"/>
    </row>
    <row r="103" spans="2:78" s="5" customFormat="1" ht="16.5" customHeight="1">
      <c r="B103" s="35" t="s">
        <v>96</v>
      </c>
      <c r="C103" s="28"/>
      <c r="D103" s="28"/>
      <c r="E103" s="1"/>
      <c r="F103" s="3"/>
      <c r="G103" s="1"/>
      <c r="H103" s="1"/>
      <c r="I103" s="1"/>
      <c r="J103" s="1"/>
      <c r="K103" s="1"/>
      <c r="L103" s="1"/>
      <c r="M103" s="1"/>
      <c r="N103" s="1"/>
      <c r="O103" s="1"/>
      <c r="P103" s="1"/>
      <c r="Q103" s="1"/>
      <c r="R103" s="1"/>
      <c r="S103" s="29">
        <v>323</v>
      </c>
      <c r="T103" s="1"/>
      <c r="U103" s="390"/>
      <c r="V103" s="390"/>
      <c r="W103" s="390"/>
      <c r="X103" s="1"/>
      <c r="Y103" s="395">
        <v>-97640195</v>
      </c>
      <c r="Z103" s="395"/>
      <c r="AA103" s="395"/>
      <c r="AB103" s="395"/>
      <c r="AC103" s="395"/>
      <c r="AD103" s="395"/>
      <c r="AE103" s="395"/>
      <c r="AF103" s="1"/>
      <c r="AG103" s="405">
        <f>IF(ISBLANK($S103)=FALSE,VLOOKUP($S103,'[1]lien ket'!$A:$J,'[1]lien ket'!$J$8,0),0)</f>
        <v>270757374</v>
      </c>
      <c r="AH103" s="405"/>
      <c r="AI103" s="405"/>
      <c r="AJ103" s="405"/>
      <c r="AK103" s="405"/>
      <c r="AL103" s="405"/>
      <c r="AM103" s="405"/>
      <c r="AO103" s="35" t="s">
        <v>97</v>
      </c>
      <c r="AP103" s="28"/>
      <c r="AQ103" s="28"/>
      <c r="AR103" s="1"/>
      <c r="AS103" s="3"/>
      <c r="AT103" s="1"/>
      <c r="AU103" s="1"/>
      <c r="AV103" s="1"/>
      <c r="AW103" s="1"/>
      <c r="AX103" s="1"/>
      <c r="AY103" s="1"/>
      <c r="AZ103" s="1"/>
      <c r="BA103" s="1"/>
      <c r="BB103" s="1"/>
      <c r="BC103" s="1"/>
      <c r="BD103" s="1"/>
      <c r="BE103" s="391">
        <v>18</v>
      </c>
      <c r="BF103" s="391"/>
      <c r="BG103" s="391"/>
      <c r="BH103" s="1"/>
      <c r="BI103" s="405"/>
      <c r="BJ103" s="405"/>
      <c r="BK103" s="405"/>
      <c r="BL103" s="405"/>
      <c r="BM103" s="405"/>
      <c r="BN103" s="405"/>
      <c r="BO103" s="405"/>
      <c r="BP103" s="1"/>
      <c r="BQ103" s="405"/>
      <c r="BR103" s="405"/>
      <c r="BS103" s="405"/>
      <c r="BT103" s="405"/>
      <c r="BU103" s="405"/>
      <c r="BV103" s="405"/>
      <c r="BW103" s="405"/>
      <c r="BX103" s="3"/>
      <c r="BY103" s="14"/>
      <c r="BZ103" s="14"/>
    </row>
    <row r="104" spans="2:78" s="5" customFormat="1" ht="9.75" customHeight="1">
      <c r="B104" s="1"/>
      <c r="C104" s="28"/>
      <c r="D104" s="28"/>
      <c r="E104" s="1"/>
      <c r="F104" s="3"/>
      <c r="G104" s="1"/>
      <c r="H104" s="1"/>
      <c r="I104" s="1"/>
      <c r="J104" s="1"/>
      <c r="K104" s="1"/>
      <c r="L104" s="1"/>
      <c r="M104" s="1"/>
      <c r="N104" s="1"/>
      <c r="O104" s="1"/>
      <c r="P104" s="1"/>
      <c r="Q104" s="1"/>
      <c r="R104" s="1"/>
      <c r="S104" s="29"/>
      <c r="T104" s="1"/>
      <c r="U104" s="392"/>
      <c r="V104" s="392"/>
      <c r="W104" s="392"/>
      <c r="X104" s="1"/>
      <c r="Y104" s="405"/>
      <c r="Z104" s="405"/>
      <c r="AA104" s="405"/>
      <c r="AB104" s="405"/>
      <c r="AC104" s="405"/>
      <c r="AD104" s="405"/>
      <c r="AE104" s="405"/>
      <c r="AF104" s="1"/>
      <c r="AG104" s="405"/>
      <c r="AH104" s="405"/>
      <c r="AI104" s="405"/>
      <c r="AJ104" s="405"/>
      <c r="AK104" s="405"/>
      <c r="AL104" s="405"/>
      <c r="AM104" s="405"/>
      <c r="AO104" s="1"/>
      <c r="AP104" s="28"/>
      <c r="AQ104" s="28"/>
      <c r="AR104" s="1"/>
      <c r="AS104" s="3"/>
      <c r="AT104" s="1"/>
      <c r="AU104" s="1"/>
      <c r="AV104" s="1"/>
      <c r="AW104" s="1"/>
      <c r="AX104" s="1"/>
      <c r="AY104" s="1"/>
      <c r="AZ104" s="1"/>
      <c r="BA104" s="1"/>
      <c r="BB104" s="1"/>
      <c r="BC104" s="1"/>
      <c r="BD104" s="1"/>
      <c r="BE104" s="392"/>
      <c r="BF104" s="392"/>
      <c r="BG104" s="392"/>
      <c r="BH104" s="1"/>
      <c r="BI104" s="405"/>
      <c r="BJ104" s="405"/>
      <c r="BK104" s="405"/>
      <c r="BL104" s="405"/>
      <c r="BM104" s="405"/>
      <c r="BN104" s="405"/>
      <c r="BO104" s="405"/>
      <c r="BP104" s="1"/>
      <c r="BQ104" s="405"/>
      <c r="BR104" s="405"/>
      <c r="BS104" s="405"/>
      <c r="BT104" s="405"/>
      <c r="BU104" s="405"/>
      <c r="BV104" s="405"/>
      <c r="BW104" s="405"/>
      <c r="BX104" s="3"/>
      <c r="BY104" s="14"/>
      <c r="BZ104" s="14"/>
    </row>
    <row r="105" spans="2:78" s="5" customFormat="1" ht="16.5" customHeight="1">
      <c r="B105" s="38" t="s">
        <v>98</v>
      </c>
      <c r="C105" s="28"/>
      <c r="D105" s="28"/>
      <c r="E105" s="1"/>
      <c r="F105" s="3"/>
      <c r="G105" s="1"/>
      <c r="H105" s="1"/>
      <c r="I105" s="1"/>
      <c r="J105" s="1"/>
      <c r="K105" s="1"/>
      <c r="L105" s="1"/>
      <c r="M105" s="1"/>
      <c r="N105" s="1"/>
      <c r="O105" s="1"/>
      <c r="P105" s="1"/>
      <c r="Q105" s="1"/>
      <c r="R105" s="1"/>
      <c r="S105" s="18">
        <v>330</v>
      </c>
      <c r="T105" s="1"/>
      <c r="U105" s="390"/>
      <c r="V105" s="390"/>
      <c r="W105" s="390"/>
      <c r="X105" s="1"/>
      <c r="Y105" s="394">
        <f>+Y106+Y107+Y108+Y109+Y110+Y111+Y112+Y113+Y114</f>
        <v>33003121926</v>
      </c>
      <c r="Z105" s="394"/>
      <c r="AA105" s="394"/>
      <c r="AB105" s="394"/>
      <c r="AC105" s="394"/>
      <c r="AD105" s="394"/>
      <c r="AE105" s="394"/>
      <c r="AF105" s="1"/>
      <c r="AG105" s="394">
        <f>IF(ISBLANK($S105)=FALSE,VLOOKUP($S105,'[1]lien ket'!$A:$J,'[1]lien ket'!$J$8,0),0)</f>
        <v>23746814242</v>
      </c>
      <c r="AH105" s="394"/>
      <c r="AI105" s="394"/>
      <c r="AJ105" s="394"/>
      <c r="AK105" s="394"/>
      <c r="AL105" s="394"/>
      <c r="AM105" s="394"/>
      <c r="AO105" s="38" t="s">
        <v>99</v>
      </c>
      <c r="AP105" s="28"/>
      <c r="AQ105" s="28"/>
      <c r="AR105" s="1"/>
      <c r="AS105" s="3"/>
      <c r="AT105" s="1"/>
      <c r="AU105" s="1"/>
      <c r="AV105" s="1"/>
      <c r="AW105" s="1"/>
      <c r="AX105" s="1"/>
      <c r="AY105" s="1"/>
      <c r="AZ105" s="1"/>
      <c r="BA105" s="1"/>
      <c r="BB105" s="1"/>
      <c r="BC105" s="1"/>
      <c r="BD105" s="1"/>
      <c r="BE105" s="390"/>
      <c r="BF105" s="390"/>
      <c r="BG105" s="390"/>
      <c r="BH105" s="1"/>
      <c r="BI105" s="405"/>
      <c r="BJ105" s="405"/>
      <c r="BK105" s="405"/>
      <c r="BL105" s="405"/>
      <c r="BM105" s="405"/>
      <c r="BN105" s="405"/>
      <c r="BO105" s="405"/>
      <c r="BP105" s="1"/>
      <c r="BQ105" s="405"/>
      <c r="BR105" s="405"/>
      <c r="BS105" s="405"/>
      <c r="BT105" s="405"/>
      <c r="BU105" s="405"/>
      <c r="BV105" s="405"/>
      <c r="BW105" s="405"/>
      <c r="BX105" s="3"/>
      <c r="BY105" s="14"/>
      <c r="BZ105" s="14"/>
    </row>
    <row r="106" spans="2:78" s="5" customFormat="1" ht="16.5" customHeight="1">
      <c r="B106" s="35" t="s">
        <v>100</v>
      </c>
      <c r="C106" s="28"/>
      <c r="D106" s="28"/>
      <c r="E106" s="1"/>
      <c r="F106" s="3"/>
      <c r="G106" s="1"/>
      <c r="H106" s="1"/>
      <c r="I106" s="1"/>
      <c r="J106" s="1"/>
      <c r="K106" s="1"/>
      <c r="L106" s="1"/>
      <c r="M106" s="1"/>
      <c r="N106" s="1"/>
      <c r="O106" s="1"/>
      <c r="P106" s="1"/>
      <c r="Q106" s="1"/>
      <c r="R106" s="1"/>
      <c r="S106" s="29">
        <v>331</v>
      </c>
      <c r="T106" s="1"/>
      <c r="U106" s="391"/>
      <c r="V106" s="391"/>
      <c r="W106" s="391"/>
      <c r="X106" s="1"/>
      <c r="Y106" s="405">
        <v>8745438327</v>
      </c>
      <c r="Z106" s="405"/>
      <c r="AA106" s="405"/>
      <c r="AB106" s="405"/>
      <c r="AC106" s="405"/>
      <c r="AD106" s="405"/>
      <c r="AE106" s="405"/>
      <c r="AF106" s="1"/>
      <c r="AG106" s="405">
        <f>IF(ISBLANK($S106)=FALSE,VLOOKUP($S106,'[1]lien ket'!$A:$J,'[1]lien ket'!$J$8,0),0)</f>
        <v>5143841935</v>
      </c>
      <c r="AH106" s="405"/>
      <c r="AI106" s="405"/>
      <c r="AJ106" s="405"/>
      <c r="AK106" s="405"/>
      <c r="AL106" s="405"/>
      <c r="AM106" s="405"/>
      <c r="AO106" s="35" t="s">
        <v>101</v>
      </c>
      <c r="AP106" s="28"/>
      <c r="AQ106" s="28"/>
      <c r="AR106" s="1"/>
      <c r="AS106" s="3"/>
      <c r="AT106" s="1"/>
      <c r="AU106" s="1"/>
      <c r="AV106" s="1"/>
      <c r="AW106" s="1"/>
      <c r="AX106" s="1"/>
      <c r="AY106" s="1"/>
      <c r="AZ106" s="1"/>
      <c r="BA106" s="1"/>
      <c r="BB106" s="1"/>
      <c r="BC106" s="1"/>
      <c r="BD106" s="1"/>
      <c r="BE106" s="391"/>
      <c r="BF106" s="391"/>
      <c r="BG106" s="391"/>
      <c r="BH106" s="1"/>
      <c r="BI106" s="405"/>
      <c r="BJ106" s="405"/>
      <c r="BK106" s="405"/>
      <c r="BL106" s="405"/>
      <c r="BM106" s="405"/>
      <c r="BN106" s="405"/>
      <c r="BO106" s="405"/>
      <c r="BP106" s="1"/>
      <c r="BQ106" s="405"/>
      <c r="BR106" s="405"/>
      <c r="BS106" s="405"/>
      <c r="BT106" s="405"/>
      <c r="BU106" s="405"/>
      <c r="BV106" s="405"/>
      <c r="BW106" s="405"/>
      <c r="BX106" s="3"/>
      <c r="BY106" s="14"/>
      <c r="BZ106" s="14"/>
    </row>
    <row r="107" spans="2:78" s="5" customFormat="1" ht="16.5" customHeight="1">
      <c r="B107" s="35" t="s">
        <v>102</v>
      </c>
      <c r="C107" s="28"/>
      <c r="D107" s="28"/>
      <c r="E107" s="1"/>
      <c r="F107" s="3"/>
      <c r="G107" s="1"/>
      <c r="H107" s="1"/>
      <c r="I107" s="1"/>
      <c r="J107" s="1"/>
      <c r="K107" s="1"/>
      <c r="L107" s="1"/>
      <c r="M107" s="1"/>
      <c r="N107" s="1"/>
      <c r="O107" s="1"/>
      <c r="P107" s="1"/>
      <c r="Q107" s="1"/>
      <c r="R107" s="1"/>
      <c r="S107" s="29">
        <v>332</v>
      </c>
      <c r="T107" s="1"/>
      <c r="U107" s="393" t="s">
        <v>103</v>
      </c>
      <c r="V107" s="393"/>
      <c r="W107" s="393"/>
      <c r="X107" s="1"/>
      <c r="Y107" s="405">
        <f>IF(ISBLANK($S107)=FALSE,VLOOKUP($S107,'[1]lien ket'!$A:$J,'[1]lien ket'!$F$8,0),0)</f>
        <v>0</v>
      </c>
      <c r="Z107" s="405"/>
      <c r="AA107" s="405"/>
      <c r="AB107" s="405"/>
      <c r="AC107" s="405"/>
      <c r="AD107" s="405"/>
      <c r="AE107" s="405"/>
      <c r="AF107" s="1"/>
      <c r="AG107" s="405">
        <f>IF(ISBLANK($S107)=FALSE,VLOOKUP($S107,'[1]lien ket'!$A:$J,'[1]lien ket'!$J$8,0),0)</f>
        <v>0</v>
      </c>
      <c r="AH107" s="405"/>
      <c r="AI107" s="405"/>
      <c r="AJ107" s="405"/>
      <c r="AK107" s="405"/>
      <c r="AL107" s="405"/>
      <c r="AM107" s="405"/>
      <c r="AO107" s="35" t="s">
        <v>104</v>
      </c>
      <c r="AP107" s="28"/>
      <c r="AQ107" s="28"/>
      <c r="AR107" s="1"/>
      <c r="AS107" s="3"/>
      <c r="AT107" s="1"/>
      <c r="AU107" s="1"/>
      <c r="AV107" s="1"/>
      <c r="AW107" s="1"/>
      <c r="AX107" s="1"/>
      <c r="AY107" s="1"/>
      <c r="AZ107" s="1"/>
      <c r="BA107" s="1"/>
      <c r="BB107" s="1"/>
      <c r="BC107" s="1"/>
      <c r="BD107" s="1"/>
      <c r="BE107" s="391">
        <v>19</v>
      </c>
      <c r="BF107" s="391"/>
      <c r="BG107" s="391"/>
      <c r="BH107" s="1"/>
      <c r="BI107" s="405"/>
      <c r="BJ107" s="405"/>
      <c r="BK107" s="405"/>
      <c r="BL107" s="405"/>
      <c r="BM107" s="405"/>
      <c r="BN107" s="405"/>
      <c r="BO107" s="405"/>
      <c r="BP107" s="1"/>
      <c r="BQ107" s="405"/>
      <c r="BR107" s="405"/>
      <c r="BS107" s="405"/>
      <c r="BT107" s="405"/>
      <c r="BU107" s="405"/>
      <c r="BV107" s="405"/>
      <c r="BW107" s="405"/>
      <c r="BX107" s="3"/>
      <c r="BY107" s="14"/>
      <c r="BZ107" s="14"/>
    </row>
    <row r="108" spans="2:78" s="5" customFormat="1" ht="16.5" customHeight="1">
      <c r="B108" s="35" t="s">
        <v>105</v>
      </c>
      <c r="C108" s="28"/>
      <c r="D108" s="28"/>
      <c r="E108" s="1"/>
      <c r="F108" s="3"/>
      <c r="G108" s="1"/>
      <c r="H108" s="1"/>
      <c r="I108" s="1"/>
      <c r="J108" s="1"/>
      <c r="K108" s="1"/>
      <c r="L108" s="1"/>
      <c r="M108" s="1"/>
      <c r="N108" s="1"/>
      <c r="O108" s="1"/>
      <c r="P108" s="1"/>
      <c r="Q108" s="1"/>
      <c r="R108" s="1"/>
      <c r="S108" s="29">
        <v>333</v>
      </c>
      <c r="T108" s="1"/>
      <c r="U108" s="391"/>
      <c r="V108" s="391"/>
      <c r="W108" s="391"/>
      <c r="X108" s="1"/>
      <c r="Y108" s="405">
        <f>IF(ISBLANK($S108)=FALSE,VLOOKUP($S108,'[1]lien ket'!$A:$J,'[1]lien ket'!$F$8,0),0)</f>
        <v>468831653</v>
      </c>
      <c r="Z108" s="405"/>
      <c r="AA108" s="405"/>
      <c r="AB108" s="405"/>
      <c r="AC108" s="405"/>
      <c r="AD108" s="405"/>
      <c r="AE108" s="405"/>
      <c r="AF108" s="1"/>
      <c r="AG108" s="405">
        <f>IF(ISBLANK($S108)=FALSE,VLOOKUP($S108,'[1]lien ket'!$A:$J,'[1]lien ket'!$J$8,0),0)</f>
        <v>1829275149</v>
      </c>
      <c r="AH108" s="405"/>
      <c r="AI108" s="405"/>
      <c r="AJ108" s="405"/>
      <c r="AK108" s="405"/>
      <c r="AL108" s="405"/>
      <c r="AM108" s="405"/>
      <c r="AO108" s="35" t="s">
        <v>106</v>
      </c>
      <c r="AP108" s="28"/>
      <c r="AQ108" s="28"/>
      <c r="AR108" s="1"/>
      <c r="AS108" s="3"/>
      <c r="AT108" s="1"/>
      <c r="AU108" s="1"/>
      <c r="AV108" s="1"/>
      <c r="AW108" s="1"/>
      <c r="AX108" s="1"/>
      <c r="AY108" s="1"/>
      <c r="AZ108" s="1"/>
      <c r="BA108" s="1"/>
      <c r="BB108" s="1"/>
      <c r="BC108" s="1"/>
      <c r="BD108" s="1"/>
      <c r="BE108" s="391"/>
      <c r="BF108" s="391"/>
      <c r="BG108" s="391"/>
      <c r="BH108" s="1"/>
      <c r="BI108" s="405"/>
      <c r="BJ108" s="405"/>
      <c r="BK108" s="405"/>
      <c r="BL108" s="405"/>
      <c r="BM108" s="405"/>
      <c r="BN108" s="405"/>
      <c r="BO108" s="405"/>
      <c r="BP108" s="1"/>
      <c r="BQ108" s="405"/>
      <c r="BR108" s="405"/>
      <c r="BS108" s="405"/>
      <c r="BT108" s="405"/>
      <c r="BU108" s="405"/>
      <c r="BV108" s="405"/>
      <c r="BW108" s="405"/>
      <c r="BX108" s="3"/>
      <c r="BY108" s="14"/>
      <c r="BZ108" s="14"/>
    </row>
    <row r="109" spans="2:78" s="5" customFormat="1" ht="16.5" customHeight="1">
      <c r="B109" s="35" t="s">
        <v>107</v>
      </c>
      <c r="C109" s="28"/>
      <c r="D109" s="28"/>
      <c r="E109" s="1"/>
      <c r="F109" s="3"/>
      <c r="G109" s="1"/>
      <c r="H109" s="1"/>
      <c r="I109" s="1"/>
      <c r="J109" s="1"/>
      <c r="K109" s="1"/>
      <c r="L109" s="1"/>
      <c r="M109" s="1"/>
      <c r="N109" s="1"/>
      <c r="O109" s="1"/>
      <c r="P109" s="1"/>
      <c r="Q109" s="1"/>
      <c r="R109" s="1"/>
      <c r="S109" s="29">
        <v>334</v>
      </c>
      <c r="T109" s="1"/>
      <c r="U109" s="393" t="s">
        <v>108</v>
      </c>
      <c r="V109" s="393"/>
      <c r="W109" s="393"/>
      <c r="X109" s="1"/>
      <c r="Y109" s="405">
        <v>23637934829</v>
      </c>
      <c r="Z109" s="405"/>
      <c r="AA109" s="405"/>
      <c r="AB109" s="405"/>
      <c r="AC109" s="405"/>
      <c r="AD109" s="405"/>
      <c r="AE109" s="405"/>
      <c r="AF109" s="1"/>
      <c r="AG109" s="405">
        <f>IF(ISBLANK($S109)=FALSE,VLOOKUP($S109,'[1]lien ket'!$A:$J,'[1]lien ket'!$J$8,0),0)</f>
        <v>16593180841</v>
      </c>
      <c r="AH109" s="405"/>
      <c r="AI109" s="405"/>
      <c r="AJ109" s="405"/>
      <c r="AK109" s="405"/>
      <c r="AL109" s="405"/>
      <c r="AM109" s="405"/>
      <c r="AO109" s="35" t="s">
        <v>109</v>
      </c>
      <c r="AP109" s="28"/>
      <c r="AQ109" s="28"/>
      <c r="AR109" s="1"/>
      <c r="AS109" s="3"/>
      <c r="AT109" s="1"/>
      <c r="AU109" s="1"/>
      <c r="AV109" s="1"/>
      <c r="AW109" s="1"/>
      <c r="AX109" s="1"/>
      <c r="AY109" s="1"/>
      <c r="AZ109" s="1"/>
      <c r="BA109" s="1"/>
      <c r="BB109" s="1"/>
      <c r="BC109" s="1"/>
      <c r="BD109" s="1"/>
      <c r="BE109" s="391">
        <v>20</v>
      </c>
      <c r="BF109" s="391"/>
      <c r="BG109" s="391"/>
      <c r="BH109" s="1"/>
      <c r="BI109" s="405"/>
      <c r="BJ109" s="405"/>
      <c r="BK109" s="405"/>
      <c r="BL109" s="405"/>
      <c r="BM109" s="405"/>
      <c r="BN109" s="405"/>
      <c r="BO109" s="405"/>
      <c r="BP109" s="1"/>
      <c r="BQ109" s="405"/>
      <c r="BR109" s="405"/>
      <c r="BS109" s="405"/>
      <c r="BT109" s="405"/>
      <c r="BU109" s="405"/>
      <c r="BV109" s="405"/>
      <c r="BW109" s="405"/>
      <c r="BX109" s="3"/>
      <c r="BY109" s="14"/>
      <c r="BZ109" s="14"/>
    </row>
    <row r="110" spans="2:78" s="5" customFormat="1" ht="16.5" customHeight="1">
      <c r="B110" s="35" t="s">
        <v>110</v>
      </c>
      <c r="C110" s="28"/>
      <c r="D110" s="28"/>
      <c r="E110" s="1"/>
      <c r="F110" s="3"/>
      <c r="G110" s="1"/>
      <c r="H110" s="1"/>
      <c r="I110" s="1"/>
      <c r="J110" s="1"/>
      <c r="K110" s="1"/>
      <c r="L110" s="1"/>
      <c r="M110" s="1"/>
      <c r="N110" s="1"/>
      <c r="O110" s="1"/>
      <c r="P110" s="1"/>
      <c r="Q110" s="1"/>
      <c r="R110" s="1"/>
      <c r="S110" s="29">
        <v>335</v>
      </c>
      <c r="T110" s="1"/>
      <c r="U110" s="393"/>
      <c r="V110" s="393"/>
      <c r="W110" s="393"/>
      <c r="X110" s="1"/>
      <c r="Y110" s="405">
        <f>IF(ISBLANK($S110)=FALSE,VLOOKUP($S110,'[1]lien ket'!$A:$J,'[1]lien ket'!$F$8,0),0)</f>
        <v>0</v>
      </c>
      <c r="Z110" s="405"/>
      <c r="AA110" s="405"/>
      <c r="AB110" s="405"/>
      <c r="AC110" s="405"/>
      <c r="AD110" s="405"/>
      <c r="AE110" s="405"/>
      <c r="AF110" s="1"/>
      <c r="AG110" s="405">
        <f>IF(ISBLANK($S110)=FALSE,VLOOKUP($S110,'[1]lien ket'!$A:$J,'[1]lien ket'!$J$8,0),0)</f>
        <v>0</v>
      </c>
      <c r="AH110" s="405"/>
      <c r="AI110" s="405"/>
      <c r="AJ110" s="405"/>
      <c r="AK110" s="405"/>
      <c r="AL110" s="405"/>
      <c r="AM110" s="405"/>
      <c r="AO110" s="35"/>
      <c r="AP110" s="28"/>
      <c r="AQ110" s="28"/>
      <c r="AR110" s="1"/>
      <c r="AS110" s="3"/>
      <c r="AT110" s="1"/>
      <c r="AU110" s="1"/>
      <c r="AV110" s="1"/>
      <c r="AW110" s="1"/>
      <c r="AX110" s="1"/>
      <c r="AY110" s="1"/>
      <c r="AZ110" s="1"/>
      <c r="BA110" s="1"/>
      <c r="BB110" s="1"/>
      <c r="BC110" s="1"/>
      <c r="BD110" s="1"/>
      <c r="BE110" s="36"/>
      <c r="BF110" s="36"/>
      <c r="BG110" s="36"/>
      <c r="BH110" s="1"/>
      <c r="BI110" s="3"/>
      <c r="BJ110" s="3"/>
      <c r="BK110" s="3"/>
      <c r="BL110" s="3"/>
      <c r="BM110" s="3"/>
      <c r="BN110" s="3"/>
      <c r="BO110" s="3"/>
      <c r="BP110" s="1"/>
      <c r="BQ110" s="3"/>
      <c r="BR110" s="3"/>
      <c r="BS110" s="3"/>
      <c r="BT110" s="3"/>
      <c r="BU110" s="3"/>
      <c r="BV110" s="3"/>
      <c r="BW110" s="3"/>
      <c r="BX110" s="3"/>
      <c r="BY110" s="14"/>
      <c r="BZ110" s="14"/>
    </row>
    <row r="111" spans="2:78" s="5" customFormat="1" ht="16.5" customHeight="1">
      <c r="B111" s="35" t="s">
        <v>111</v>
      </c>
      <c r="C111" s="28"/>
      <c r="D111" s="28"/>
      <c r="E111" s="1"/>
      <c r="F111" s="3"/>
      <c r="G111" s="1"/>
      <c r="H111" s="1"/>
      <c r="I111" s="1"/>
      <c r="J111" s="1"/>
      <c r="K111" s="1"/>
      <c r="L111" s="1"/>
      <c r="M111" s="1"/>
      <c r="N111" s="1"/>
      <c r="O111" s="1"/>
      <c r="P111" s="1"/>
      <c r="Q111" s="1"/>
      <c r="R111" s="1"/>
      <c r="S111" s="29">
        <v>336</v>
      </c>
      <c r="T111" s="1"/>
      <c r="U111" s="390"/>
      <c r="V111" s="390"/>
      <c r="W111" s="390"/>
      <c r="X111" s="1"/>
      <c r="Y111" s="405">
        <v>150917117</v>
      </c>
      <c r="Z111" s="405"/>
      <c r="AA111" s="405"/>
      <c r="AB111" s="405"/>
      <c r="AC111" s="405"/>
      <c r="AD111" s="405"/>
      <c r="AE111" s="405"/>
      <c r="AF111" s="1"/>
      <c r="AG111" s="405">
        <f>IF(ISBLANK($S111)=FALSE,VLOOKUP($S111,'[1]lien ket'!$A:$J,'[1]lien ket'!$J$8,0),0)</f>
        <v>180516317</v>
      </c>
      <c r="AH111" s="405"/>
      <c r="AI111" s="405"/>
      <c r="AJ111" s="405"/>
      <c r="AK111" s="405"/>
      <c r="AL111" s="405"/>
      <c r="AM111" s="405"/>
      <c r="AO111" s="35"/>
      <c r="AP111" s="28"/>
      <c r="AQ111" s="28"/>
      <c r="AR111" s="1"/>
      <c r="AS111" s="3"/>
      <c r="AT111" s="1"/>
      <c r="AU111" s="1"/>
      <c r="AV111" s="1"/>
      <c r="AW111" s="1"/>
      <c r="AX111" s="1"/>
      <c r="AY111" s="1"/>
      <c r="AZ111" s="1"/>
      <c r="BA111" s="1"/>
      <c r="BB111" s="1"/>
      <c r="BC111" s="1"/>
      <c r="BD111" s="1"/>
      <c r="BE111" s="36"/>
      <c r="BF111" s="36"/>
      <c r="BG111" s="36"/>
      <c r="BH111" s="1"/>
      <c r="BI111" s="3"/>
      <c r="BJ111" s="3"/>
      <c r="BK111" s="3"/>
      <c r="BL111" s="3"/>
      <c r="BM111" s="3"/>
      <c r="BN111" s="3"/>
      <c r="BO111" s="3"/>
      <c r="BP111" s="1"/>
      <c r="BQ111" s="3"/>
      <c r="BR111" s="3"/>
      <c r="BS111" s="3"/>
      <c r="BT111" s="3"/>
      <c r="BU111" s="3"/>
      <c r="BV111" s="3"/>
      <c r="BW111" s="3"/>
      <c r="BX111" s="3"/>
      <c r="BY111" s="14"/>
      <c r="BZ111" s="14"/>
    </row>
    <row r="112" spans="2:78" s="5" customFormat="1" ht="16.5" customHeight="1">
      <c r="B112" s="35" t="s">
        <v>112</v>
      </c>
      <c r="C112" s="28"/>
      <c r="D112" s="28"/>
      <c r="E112" s="1"/>
      <c r="F112" s="3"/>
      <c r="G112" s="1"/>
      <c r="H112" s="1"/>
      <c r="I112" s="1"/>
      <c r="J112" s="1"/>
      <c r="K112" s="1"/>
      <c r="L112" s="1"/>
      <c r="M112" s="1"/>
      <c r="N112" s="1"/>
      <c r="O112" s="1"/>
      <c r="P112" s="1"/>
      <c r="Q112" s="1"/>
      <c r="R112" s="1"/>
      <c r="S112" s="29">
        <v>337</v>
      </c>
      <c r="T112" s="1"/>
      <c r="U112" s="46"/>
      <c r="V112" s="46"/>
      <c r="W112" s="46"/>
      <c r="X112" s="1"/>
      <c r="Y112" s="405">
        <f>IF(ISBLANK($S112)=FALSE,VLOOKUP($S112,'[1]lien ket'!$A:$J,'[1]lien ket'!$F$8,0),0)</f>
        <v>0</v>
      </c>
      <c r="Z112" s="405"/>
      <c r="AA112" s="405"/>
      <c r="AB112" s="405"/>
      <c r="AC112" s="405"/>
      <c r="AD112" s="405"/>
      <c r="AE112" s="405"/>
      <c r="AF112" s="1"/>
      <c r="AG112" s="405">
        <f>IF(ISBLANK($S112)=FALSE,VLOOKUP($S112,'[1]lien ket'!$A:$J,'[1]lien ket'!$J$8,0),0)</f>
        <v>0</v>
      </c>
      <c r="AH112" s="405"/>
      <c r="AI112" s="405"/>
      <c r="AJ112" s="405"/>
      <c r="AK112" s="405"/>
      <c r="AL112" s="405"/>
      <c r="AM112" s="405"/>
      <c r="AO112" s="35"/>
      <c r="AP112" s="28"/>
      <c r="AQ112" s="28"/>
      <c r="AR112" s="1"/>
      <c r="AS112" s="3"/>
      <c r="AT112" s="1"/>
      <c r="AU112" s="1"/>
      <c r="AV112" s="1"/>
      <c r="AW112" s="1"/>
      <c r="AX112" s="1"/>
      <c r="AY112" s="1"/>
      <c r="AZ112" s="1"/>
      <c r="BA112" s="1"/>
      <c r="BB112" s="1"/>
      <c r="BC112" s="1"/>
      <c r="BD112" s="1"/>
      <c r="BE112" s="36"/>
      <c r="BF112" s="36"/>
      <c r="BG112" s="36"/>
      <c r="BH112" s="1"/>
      <c r="BI112" s="3"/>
      <c r="BJ112" s="3"/>
      <c r="BK112" s="3"/>
      <c r="BL112" s="3"/>
      <c r="BM112" s="3"/>
      <c r="BN112" s="3"/>
      <c r="BO112" s="3"/>
      <c r="BP112" s="1"/>
      <c r="BQ112" s="3"/>
      <c r="BR112" s="3"/>
      <c r="BS112" s="3"/>
      <c r="BT112" s="3"/>
      <c r="BU112" s="3"/>
      <c r="BV112" s="3"/>
      <c r="BW112" s="3"/>
      <c r="BX112" s="3"/>
      <c r="BY112" s="14"/>
      <c r="BZ112" s="14"/>
    </row>
    <row r="113" spans="2:78" s="5" customFormat="1" ht="16.5" customHeight="1">
      <c r="B113" s="35" t="s">
        <v>113</v>
      </c>
      <c r="C113" s="28"/>
      <c r="D113" s="28"/>
      <c r="E113" s="1"/>
      <c r="F113" s="3"/>
      <c r="G113" s="1"/>
      <c r="H113" s="1"/>
      <c r="I113" s="1"/>
      <c r="J113" s="1"/>
      <c r="K113" s="1"/>
      <c r="L113" s="1"/>
      <c r="M113" s="1"/>
      <c r="N113" s="1"/>
      <c r="O113" s="1"/>
      <c r="P113" s="1"/>
      <c r="Q113" s="1"/>
      <c r="R113" s="1"/>
      <c r="S113" s="29">
        <v>338</v>
      </c>
      <c r="T113" s="1"/>
      <c r="U113" s="46"/>
      <c r="V113" s="46"/>
      <c r="W113" s="46"/>
      <c r="X113" s="1"/>
      <c r="Y113" s="405">
        <f>IF(ISBLANK($S113)=FALSE,VLOOKUP($S113,'[1]lien ket'!$A:$J,'[1]lien ket'!$F$8,0),0)</f>
        <v>0</v>
      </c>
      <c r="Z113" s="405"/>
      <c r="AA113" s="405"/>
      <c r="AB113" s="405"/>
      <c r="AC113" s="405"/>
      <c r="AD113" s="405"/>
      <c r="AE113" s="405"/>
      <c r="AF113" s="1"/>
      <c r="AG113" s="405">
        <f>IF(ISBLANK($S113)=FALSE,VLOOKUP($S113,'[1]lien ket'!$A:$J,'[1]lien ket'!$J$8,0),0)</f>
        <v>0</v>
      </c>
      <c r="AH113" s="405"/>
      <c r="AI113" s="405"/>
      <c r="AJ113" s="405"/>
      <c r="AK113" s="405"/>
      <c r="AL113" s="405"/>
      <c r="AM113" s="405"/>
      <c r="AO113" s="35"/>
      <c r="AP113" s="28"/>
      <c r="AQ113" s="28"/>
      <c r="AR113" s="1"/>
      <c r="AS113" s="3"/>
      <c r="AT113" s="1"/>
      <c r="AU113" s="1"/>
      <c r="AV113" s="1"/>
      <c r="AW113" s="1"/>
      <c r="AX113" s="1"/>
      <c r="AY113" s="1"/>
      <c r="AZ113" s="1"/>
      <c r="BA113" s="1"/>
      <c r="BB113" s="1"/>
      <c r="BC113" s="1"/>
      <c r="BD113" s="1"/>
      <c r="BE113" s="36"/>
      <c r="BF113" s="36"/>
      <c r="BG113" s="36"/>
      <c r="BH113" s="1"/>
      <c r="BI113" s="3"/>
      <c r="BJ113" s="3"/>
      <c r="BK113" s="3"/>
      <c r="BL113" s="3"/>
      <c r="BM113" s="3"/>
      <c r="BN113" s="3"/>
      <c r="BO113" s="3"/>
      <c r="BP113" s="1"/>
      <c r="BQ113" s="3"/>
      <c r="BR113" s="3"/>
      <c r="BS113" s="3"/>
      <c r="BT113" s="3"/>
      <c r="BU113" s="3"/>
      <c r="BV113" s="3"/>
      <c r="BW113" s="3"/>
      <c r="BX113" s="3"/>
      <c r="BY113" s="14"/>
      <c r="BZ113" s="14"/>
    </row>
    <row r="114" spans="2:78" s="5" customFormat="1" ht="16.5" customHeight="1">
      <c r="B114" s="35" t="s">
        <v>114</v>
      </c>
      <c r="C114" s="28"/>
      <c r="D114" s="28"/>
      <c r="E114" s="1"/>
      <c r="F114" s="3"/>
      <c r="G114" s="1"/>
      <c r="H114" s="1"/>
      <c r="I114" s="1"/>
      <c r="J114" s="1"/>
      <c r="K114" s="1"/>
      <c r="L114" s="1"/>
      <c r="M114" s="1"/>
      <c r="N114" s="1"/>
      <c r="O114" s="1"/>
      <c r="P114" s="1"/>
      <c r="Q114" s="1"/>
      <c r="R114" s="1"/>
      <c r="S114" s="29">
        <v>339</v>
      </c>
      <c r="T114" s="1"/>
      <c r="U114" s="390"/>
      <c r="V114" s="390"/>
      <c r="W114" s="390"/>
      <c r="X114" s="1"/>
      <c r="Y114" s="405">
        <f>IF(ISBLANK($S114)=FALSE,VLOOKUP($S114,'[1]lien ket'!$A:$J,'[1]lien ket'!$F$8,0),0)</f>
        <v>0</v>
      </c>
      <c r="Z114" s="405"/>
      <c r="AA114" s="405"/>
      <c r="AB114" s="405"/>
      <c r="AC114" s="405"/>
      <c r="AD114" s="405"/>
      <c r="AE114" s="405"/>
      <c r="AF114" s="1"/>
      <c r="AG114" s="405">
        <f>IF(ISBLANK($S114)=FALSE,VLOOKUP($S114,'[1]lien ket'!$A:$J,'[1]lien ket'!$J$8,0),0)</f>
        <v>0</v>
      </c>
      <c r="AH114" s="405"/>
      <c r="AI114" s="405"/>
      <c r="AJ114" s="405"/>
      <c r="AK114" s="405"/>
      <c r="AL114" s="405"/>
      <c r="AM114" s="405"/>
      <c r="AO114" s="35" t="s">
        <v>115</v>
      </c>
      <c r="AP114" s="28"/>
      <c r="AQ114" s="28"/>
      <c r="AR114" s="1"/>
      <c r="AS114" s="3"/>
      <c r="AT114" s="1"/>
      <c r="AU114" s="1"/>
      <c r="AV114" s="1"/>
      <c r="AW114" s="1"/>
      <c r="AX114" s="1"/>
      <c r="AY114" s="1"/>
      <c r="AZ114" s="1"/>
      <c r="BA114" s="1"/>
      <c r="BB114" s="1"/>
      <c r="BC114" s="1"/>
      <c r="BD114" s="1"/>
      <c r="BE114" s="391">
        <v>13</v>
      </c>
      <c r="BF114" s="391"/>
      <c r="BG114" s="391"/>
      <c r="BH114" s="1"/>
      <c r="BI114" s="405"/>
      <c r="BJ114" s="405"/>
      <c r="BK114" s="405"/>
      <c r="BL114" s="405"/>
      <c r="BM114" s="405"/>
      <c r="BN114" s="405"/>
      <c r="BO114" s="405"/>
      <c r="BP114" s="1"/>
      <c r="BQ114" s="405"/>
      <c r="BR114" s="405"/>
      <c r="BS114" s="405"/>
      <c r="BT114" s="405"/>
      <c r="BU114" s="405"/>
      <c r="BV114" s="405"/>
      <c r="BW114" s="405"/>
      <c r="BX114" s="3"/>
      <c r="BY114" s="14"/>
      <c r="BZ114" s="14"/>
    </row>
    <row r="115" spans="2:78" s="5" customFormat="1" ht="9" customHeight="1">
      <c r="B115" s="1"/>
      <c r="C115" s="28"/>
      <c r="D115" s="28"/>
      <c r="E115" s="1"/>
      <c r="F115" s="3"/>
      <c r="G115" s="1"/>
      <c r="H115" s="1"/>
      <c r="I115" s="1"/>
      <c r="J115" s="1"/>
      <c r="K115" s="1"/>
      <c r="L115" s="1"/>
      <c r="M115" s="1"/>
      <c r="N115" s="1"/>
      <c r="O115" s="1"/>
      <c r="P115" s="1"/>
      <c r="Q115" s="1"/>
      <c r="R115" s="1"/>
      <c r="S115" s="29"/>
      <c r="T115" s="1"/>
      <c r="U115" s="392"/>
      <c r="V115" s="392"/>
      <c r="W115" s="392"/>
      <c r="X115" s="1"/>
      <c r="Y115" s="405"/>
      <c r="Z115" s="405"/>
      <c r="AA115" s="405"/>
      <c r="AB115" s="405"/>
      <c r="AC115" s="405"/>
      <c r="AD115" s="405"/>
      <c r="AE115" s="405"/>
      <c r="AF115" s="1"/>
      <c r="AG115" s="405"/>
      <c r="AH115" s="405"/>
      <c r="AI115" s="405"/>
      <c r="AJ115" s="405"/>
      <c r="AK115" s="405"/>
      <c r="AL115" s="405"/>
      <c r="AM115" s="405"/>
      <c r="AO115" s="1"/>
      <c r="AP115" s="28"/>
      <c r="AQ115" s="28"/>
      <c r="AR115" s="1"/>
      <c r="AS115" s="3"/>
      <c r="AT115" s="1"/>
      <c r="AU115" s="1"/>
      <c r="AV115" s="1"/>
      <c r="AW115" s="1"/>
      <c r="AX115" s="1"/>
      <c r="AY115" s="1"/>
      <c r="AZ115" s="1"/>
      <c r="BA115" s="1"/>
      <c r="BB115" s="1"/>
      <c r="BC115" s="1"/>
      <c r="BD115" s="1"/>
      <c r="BE115" s="392"/>
      <c r="BF115" s="392"/>
      <c r="BG115" s="392"/>
      <c r="BH115" s="1"/>
      <c r="BI115" s="405"/>
      <c r="BJ115" s="405"/>
      <c r="BK115" s="405"/>
      <c r="BL115" s="405"/>
      <c r="BM115" s="405"/>
      <c r="BN115" s="405"/>
      <c r="BO115" s="405"/>
      <c r="BP115" s="1"/>
      <c r="BQ115" s="405"/>
      <c r="BR115" s="405"/>
      <c r="BS115" s="405"/>
      <c r="BT115" s="405"/>
      <c r="BU115" s="405"/>
      <c r="BV115" s="405"/>
      <c r="BW115" s="405"/>
      <c r="BX115" s="3"/>
      <c r="BY115" s="14"/>
      <c r="BZ115" s="14"/>
    </row>
    <row r="116" spans="2:78" s="5" customFormat="1" ht="16.5" customHeight="1">
      <c r="B116" s="38" t="s">
        <v>116</v>
      </c>
      <c r="C116" s="28"/>
      <c r="D116" s="28"/>
      <c r="E116" s="1"/>
      <c r="F116" s="3"/>
      <c r="G116" s="1"/>
      <c r="H116" s="1"/>
      <c r="I116" s="1"/>
      <c r="J116" s="1"/>
      <c r="K116" s="1"/>
      <c r="L116" s="1"/>
      <c r="M116" s="1"/>
      <c r="N116" s="1"/>
      <c r="O116" s="1"/>
      <c r="P116" s="1"/>
      <c r="Q116" s="1"/>
      <c r="R116" s="1"/>
      <c r="S116" s="18">
        <v>400</v>
      </c>
      <c r="T116" s="1"/>
      <c r="U116" s="390"/>
      <c r="V116" s="390"/>
      <c r="W116" s="390"/>
      <c r="X116" s="1"/>
      <c r="Y116" s="394">
        <f>+Y118+Y134</f>
        <v>32808968355</v>
      </c>
      <c r="Z116" s="394"/>
      <c r="AA116" s="394"/>
      <c r="AB116" s="394"/>
      <c r="AC116" s="394"/>
      <c r="AD116" s="394"/>
      <c r="AE116" s="394"/>
      <c r="AF116" s="1"/>
      <c r="AG116" s="394">
        <f>IF(ISBLANK($S116)=FALSE,VLOOKUP($S116,'[1]lien ket'!$A:$J,'[1]lien ket'!$J$8,0),0)</f>
        <v>22738369319</v>
      </c>
      <c r="AH116" s="394"/>
      <c r="AI116" s="394"/>
      <c r="AJ116" s="394"/>
      <c r="AK116" s="394"/>
      <c r="AL116" s="394"/>
      <c r="AM116" s="394"/>
      <c r="AO116" s="38" t="s">
        <v>117</v>
      </c>
      <c r="AP116" s="28"/>
      <c r="AQ116" s="28"/>
      <c r="AR116" s="1"/>
      <c r="AS116" s="3"/>
      <c r="AT116" s="1"/>
      <c r="AU116" s="1"/>
      <c r="AV116" s="1"/>
      <c r="AW116" s="1"/>
      <c r="AX116" s="1"/>
      <c r="AY116" s="1"/>
      <c r="AZ116" s="1"/>
      <c r="BA116" s="1"/>
      <c r="BB116" s="1"/>
      <c r="BC116" s="1"/>
      <c r="BD116" s="1"/>
      <c r="BE116" s="390"/>
      <c r="BF116" s="390"/>
      <c r="BG116" s="390"/>
      <c r="BH116" s="1"/>
      <c r="BI116" s="405"/>
      <c r="BJ116" s="405"/>
      <c r="BK116" s="405"/>
      <c r="BL116" s="405"/>
      <c r="BM116" s="405"/>
      <c r="BN116" s="405"/>
      <c r="BO116" s="405"/>
      <c r="BP116" s="1"/>
      <c r="BQ116" s="405"/>
      <c r="BR116" s="405"/>
      <c r="BS116" s="405"/>
      <c r="BT116" s="405"/>
      <c r="BU116" s="405"/>
      <c r="BV116" s="405"/>
      <c r="BW116" s="405"/>
      <c r="BX116" s="3"/>
      <c r="BY116" s="14"/>
      <c r="BZ116" s="14"/>
    </row>
    <row r="117" spans="2:78" s="5" customFormat="1" ht="9" customHeight="1">
      <c r="B117" s="1"/>
      <c r="C117" s="28"/>
      <c r="D117" s="28"/>
      <c r="E117" s="1"/>
      <c r="F117" s="3"/>
      <c r="G117" s="1"/>
      <c r="H117" s="1"/>
      <c r="I117" s="1"/>
      <c r="J117" s="1"/>
      <c r="K117" s="1"/>
      <c r="L117" s="1"/>
      <c r="M117" s="1"/>
      <c r="N117" s="1"/>
      <c r="O117" s="1"/>
      <c r="P117" s="1"/>
      <c r="Q117" s="1"/>
      <c r="R117" s="1"/>
      <c r="S117" s="29"/>
      <c r="T117" s="1"/>
      <c r="U117" s="392"/>
      <c r="V117" s="392"/>
      <c r="W117" s="392"/>
      <c r="X117" s="1"/>
      <c r="Y117" s="405"/>
      <c r="Z117" s="405"/>
      <c r="AA117" s="405"/>
      <c r="AB117" s="405"/>
      <c r="AC117" s="405"/>
      <c r="AD117" s="405"/>
      <c r="AE117" s="405"/>
      <c r="AF117" s="1"/>
      <c r="AG117" s="405"/>
      <c r="AH117" s="405"/>
      <c r="AI117" s="405"/>
      <c r="AJ117" s="405"/>
      <c r="AK117" s="405"/>
      <c r="AL117" s="405"/>
      <c r="AM117" s="405"/>
      <c r="AO117" s="1"/>
      <c r="AP117" s="28"/>
      <c r="AQ117" s="28"/>
      <c r="AR117" s="1"/>
      <c r="AS117" s="3"/>
      <c r="AT117" s="1"/>
      <c r="AU117" s="1"/>
      <c r="AV117" s="1"/>
      <c r="AW117" s="1"/>
      <c r="AX117" s="1"/>
      <c r="AY117" s="1"/>
      <c r="AZ117" s="1"/>
      <c r="BA117" s="1"/>
      <c r="BB117" s="1"/>
      <c r="BC117" s="1"/>
      <c r="BD117" s="1"/>
      <c r="BE117" s="392"/>
      <c r="BF117" s="392"/>
      <c r="BG117" s="392"/>
      <c r="BH117" s="1"/>
      <c r="BI117" s="405"/>
      <c r="BJ117" s="405"/>
      <c r="BK117" s="405"/>
      <c r="BL117" s="405"/>
      <c r="BM117" s="405"/>
      <c r="BN117" s="405"/>
      <c r="BO117" s="405"/>
      <c r="BP117" s="1"/>
      <c r="BQ117" s="405"/>
      <c r="BR117" s="405"/>
      <c r="BS117" s="405"/>
      <c r="BT117" s="405"/>
      <c r="BU117" s="405"/>
      <c r="BV117" s="405"/>
      <c r="BW117" s="405"/>
      <c r="BX117" s="3"/>
      <c r="BY117" s="14"/>
      <c r="BZ117" s="14"/>
    </row>
    <row r="118" spans="2:78" s="5" customFormat="1" ht="16.5" customHeight="1">
      <c r="B118" s="38" t="s">
        <v>118</v>
      </c>
      <c r="C118" s="28"/>
      <c r="D118" s="28"/>
      <c r="E118" s="1"/>
      <c r="F118" s="3"/>
      <c r="G118" s="1"/>
      <c r="H118" s="1"/>
      <c r="I118" s="1"/>
      <c r="J118" s="1"/>
      <c r="K118" s="1"/>
      <c r="L118" s="1"/>
      <c r="M118" s="1"/>
      <c r="N118" s="1"/>
      <c r="O118" s="1"/>
      <c r="P118" s="1"/>
      <c r="Q118" s="1"/>
      <c r="R118" s="1"/>
      <c r="S118" s="18">
        <v>410</v>
      </c>
      <c r="T118" s="1"/>
      <c r="U118" s="393" t="s">
        <v>119</v>
      </c>
      <c r="V118" s="393"/>
      <c r="W118" s="393"/>
      <c r="X118" s="1"/>
      <c r="Y118" s="394">
        <f>+Y119+Y122+Y123+Y126+Y127+Y128+Y129+Y130</f>
        <v>32808968355</v>
      </c>
      <c r="Z118" s="394"/>
      <c r="AA118" s="394"/>
      <c r="AB118" s="394"/>
      <c r="AC118" s="394"/>
      <c r="AD118" s="394"/>
      <c r="AE118" s="394"/>
      <c r="AF118" s="1"/>
      <c r="AG118" s="394">
        <f>IF(ISBLANK($S118)=FALSE,VLOOKUP($S118,'[1]lien ket'!$A:$J,'[1]lien ket'!$J$8,0),0)</f>
        <v>22738369319</v>
      </c>
      <c r="AH118" s="394"/>
      <c r="AI118" s="394"/>
      <c r="AJ118" s="394"/>
      <c r="AK118" s="394"/>
      <c r="AL118" s="394"/>
      <c r="AM118" s="394"/>
      <c r="AO118" s="38" t="s">
        <v>120</v>
      </c>
      <c r="AP118" s="28"/>
      <c r="AQ118" s="28"/>
      <c r="AR118" s="1"/>
      <c r="AS118" s="3"/>
      <c r="AT118" s="1"/>
      <c r="AU118" s="1"/>
      <c r="AV118" s="1"/>
      <c r="AW118" s="1"/>
      <c r="AX118" s="1"/>
      <c r="AY118" s="1"/>
      <c r="AZ118" s="1"/>
      <c r="BA118" s="1"/>
      <c r="BB118" s="1"/>
      <c r="BC118" s="1"/>
      <c r="BD118" s="1"/>
      <c r="BE118" s="390"/>
      <c r="BF118" s="390"/>
      <c r="BG118" s="390"/>
      <c r="BH118" s="1"/>
      <c r="BI118" s="405"/>
      <c r="BJ118" s="405"/>
      <c r="BK118" s="405"/>
      <c r="BL118" s="405"/>
      <c r="BM118" s="405"/>
      <c r="BN118" s="405"/>
      <c r="BO118" s="405"/>
      <c r="BP118" s="1"/>
      <c r="BQ118" s="405"/>
      <c r="BR118" s="405"/>
      <c r="BS118" s="405"/>
      <c r="BT118" s="405"/>
      <c r="BU118" s="405"/>
      <c r="BV118" s="405"/>
      <c r="BW118" s="405"/>
      <c r="BX118" s="3"/>
      <c r="BY118" s="14"/>
      <c r="BZ118" s="14"/>
    </row>
    <row r="119" spans="2:78" s="5" customFormat="1" ht="16.5" customHeight="1">
      <c r="B119" s="35" t="s">
        <v>121</v>
      </c>
      <c r="C119" s="28"/>
      <c r="D119" s="28"/>
      <c r="E119" s="1"/>
      <c r="F119" s="3"/>
      <c r="G119" s="1"/>
      <c r="H119" s="1"/>
      <c r="I119" s="1"/>
      <c r="J119" s="1"/>
      <c r="K119" s="1"/>
      <c r="L119" s="1"/>
      <c r="M119" s="1"/>
      <c r="N119" s="1"/>
      <c r="O119" s="1"/>
      <c r="P119" s="1"/>
      <c r="Q119" s="1"/>
      <c r="R119" s="1"/>
      <c r="S119" s="29">
        <v>411</v>
      </c>
      <c r="T119" s="1"/>
      <c r="U119" s="391"/>
      <c r="V119" s="391"/>
      <c r="W119" s="391"/>
      <c r="X119" s="1"/>
      <c r="Y119" s="405">
        <f>IF(ISBLANK($S119)=FALSE,VLOOKUP($S119,'[1]lien ket'!$A:$J,'[1]lien ket'!$F$8,0),0)</f>
        <v>10000000000</v>
      </c>
      <c r="Z119" s="405"/>
      <c r="AA119" s="405"/>
      <c r="AB119" s="405"/>
      <c r="AC119" s="405"/>
      <c r="AD119" s="405"/>
      <c r="AE119" s="405"/>
      <c r="AF119" s="1"/>
      <c r="AG119" s="405">
        <f>IF(ISBLANK($S119)=FALSE,VLOOKUP($S119,'[1]lien ket'!$A:$J,'[1]lien ket'!$J$8,0),0)</f>
        <v>10000000000</v>
      </c>
      <c r="AH119" s="405"/>
      <c r="AI119" s="405"/>
      <c r="AJ119" s="405"/>
      <c r="AK119" s="405"/>
      <c r="AL119" s="405"/>
      <c r="AM119" s="405"/>
      <c r="AO119" s="35" t="s">
        <v>122</v>
      </c>
      <c r="AP119" s="28"/>
      <c r="AQ119" s="28"/>
      <c r="AR119" s="1"/>
      <c r="AS119" s="3"/>
      <c r="AT119" s="1"/>
      <c r="AU119" s="1"/>
      <c r="AV119" s="1"/>
      <c r="AW119" s="1"/>
      <c r="AX119" s="1"/>
      <c r="AY119" s="1"/>
      <c r="AZ119" s="1"/>
      <c r="BA119" s="1"/>
      <c r="BB119" s="1"/>
      <c r="BC119" s="1"/>
      <c r="BD119" s="1"/>
      <c r="BE119" s="391">
        <v>21</v>
      </c>
      <c r="BF119" s="391"/>
      <c r="BG119" s="391"/>
      <c r="BH119" s="1"/>
      <c r="BI119" s="405"/>
      <c r="BJ119" s="405"/>
      <c r="BK119" s="405"/>
      <c r="BL119" s="405"/>
      <c r="BM119" s="405"/>
      <c r="BN119" s="405"/>
      <c r="BO119" s="405"/>
      <c r="BP119" s="1"/>
      <c r="BQ119" s="405"/>
      <c r="BR119" s="405"/>
      <c r="BS119" s="405"/>
      <c r="BT119" s="405"/>
      <c r="BU119" s="405"/>
      <c r="BV119" s="405"/>
      <c r="BW119" s="405"/>
      <c r="BX119" s="3"/>
      <c r="BY119" s="14"/>
      <c r="BZ119" s="14"/>
    </row>
    <row r="120" spans="2:78" s="5" customFormat="1" ht="16.5" customHeight="1" hidden="1" outlineLevel="1">
      <c r="B120" s="35" t="s">
        <v>123</v>
      </c>
      <c r="C120" s="28"/>
      <c r="D120" s="28"/>
      <c r="E120" s="1"/>
      <c r="F120" s="3"/>
      <c r="G120" s="1"/>
      <c r="H120" s="1"/>
      <c r="I120" s="1"/>
      <c r="J120" s="1"/>
      <c r="K120" s="1"/>
      <c r="L120" s="1"/>
      <c r="M120" s="1"/>
      <c r="N120" s="1"/>
      <c r="O120" s="1"/>
      <c r="P120" s="1"/>
      <c r="Q120" s="1"/>
      <c r="R120" s="1"/>
      <c r="S120" s="29" t="s">
        <v>124</v>
      </c>
      <c r="T120" s="1"/>
      <c r="U120" s="391"/>
      <c r="V120" s="391"/>
      <c r="W120" s="391"/>
      <c r="X120" s="1"/>
      <c r="Y120" s="405">
        <f>IF(ISBLANK($S120)=FALSE,VLOOKUP($S120,'[1]lien ket'!$A:$J,'[1]lien ket'!$F$8,0),0)</f>
        <v>4590000000</v>
      </c>
      <c r="Z120" s="405"/>
      <c r="AA120" s="405"/>
      <c r="AB120" s="405"/>
      <c r="AC120" s="405"/>
      <c r="AD120" s="405"/>
      <c r="AE120" s="405"/>
      <c r="AF120" s="1"/>
      <c r="AG120" s="405">
        <f>IF(ISBLANK($S120)=FALSE,VLOOKUP($S120,'[1]lien ket'!$A:$J,'[1]lien ket'!$J$8,0),0)</f>
        <v>4590000000</v>
      </c>
      <c r="AH120" s="405"/>
      <c r="AI120" s="405"/>
      <c r="AJ120" s="405"/>
      <c r="AK120" s="405"/>
      <c r="AL120" s="405"/>
      <c r="AM120" s="405"/>
      <c r="AO120" s="35"/>
      <c r="AP120" s="28"/>
      <c r="AQ120" s="28"/>
      <c r="AR120" s="1"/>
      <c r="AS120" s="3"/>
      <c r="AT120" s="1"/>
      <c r="AU120" s="1"/>
      <c r="AV120" s="1"/>
      <c r="AW120" s="1"/>
      <c r="AX120" s="1"/>
      <c r="AY120" s="1"/>
      <c r="AZ120" s="1"/>
      <c r="BA120" s="1"/>
      <c r="BB120" s="1"/>
      <c r="BC120" s="1"/>
      <c r="BD120" s="1"/>
      <c r="BE120" s="36"/>
      <c r="BF120" s="36"/>
      <c r="BG120" s="36"/>
      <c r="BH120" s="1"/>
      <c r="BI120" s="3"/>
      <c r="BJ120" s="3"/>
      <c r="BK120" s="3"/>
      <c r="BL120" s="3"/>
      <c r="BM120" s="3"/>
      <c r="BN120" s="3"/>
      <c r="BO120" s="3"/>
      <c r="BP120" s="1"/>
      <c r="BQ120" s="3"/>
      <c r="BR120" s="3"/>
      <c r="BS120" s="3"/>
      <c r="BT120" s="3"/>
      <c r="BU120" s="3"/>
      <c r="BV120" s="3"/>
      <c r="BW120" s="3"/>
      <c r="BX120" s="3"/>
      <c r="BY120" s="14"/>
      <c r="BZ120" s="14"/>
    </row>
    <row r="121" spans="2:78" s="5" customFormat="1" ht="16.5" customHeight="1" hidden="1" outlineLevel="1">
      <c r="B121" s="35" t="s">
        <v>125</v>
      </c>
      <c r="C121" s="28"/>
      <c r="D121" s="28"/>
      <c r="E121" s="1"/>
      <c r="F121" s="3"/>
      <c r="G121" s="1"/>
      <c r="H121" s="1"/>
      <c r="I121" s="1"/>
      <c r="J121" s="1"/>
      <c r="K121" s="1"/>
      <c r="L121" s="1"/>
      <c r="M121" s="1"/>
      <c r="N121" s="1"/>
      <c r="O121" s="1"/>
      <c r="P121" s="1"/>
      <c r="Q121" s="1"/>
      <c r="R121" s="1"/>
      <c r="S121" s="29" t="s">
        <v>126</v>
      </c>
      <c r="T121" s="1"/>
      <c r="U121" s="391"/>
      <c r="V121" s="391"/>
      <c r="W121" s="391"/>
      <c r="X121" s="1"/>
      <c r="Y121" s="405">
        <f>IF(ISBLANK($S121)=FALSE,VLOOKUP($S121,'[1]lien ket'!$A:$J,'[1]lien ket'!$F$8,0),0)</f>
        <v>5410000000</v>
      </c>
      <c r="Z121" s="405"/>
      <c r="AA121" s="405"/>
      <c r="AB121" s="405"/>
      <c r="AC121" s="405"/>
      <c r="AD121" s="405"/>
      <c r="AE121" s="405"/>
      <c r="AF121" s="1"/>
      <c r="AG121" s="405">
        <f>IF(ISBLANK($S121)=FALSE,VLOOKUP($S121,'[1]lien ket'!$A:$J,'[1]lien ket'!$J$8,0),0)</f>
        <v>5410000000</v>
      </c>
      <c r="AH121" s="405"/>
      <c r="AI121" s="405"/>
      <c r="AJ121" s="405"/>
      <c r="AK121" s="405"/>
      <c r="AL121" s="405"/>
      <c r="AM121" s="405"/>
      <c r="AO121" s="35"/>
      <c r="AP121" s="28"/>
      <c r="AQ121" s="28"/>
      <c r="AR121" s="1"/>
      <c r="AS121" s="3"/>
      <c r="AT121" s="1"/>
      <c r="AU121" s="1"/>
      <c r="AV121" s="1"/>
      <c r="AW121" s="1"/>
      <c r="AX121" s="1"/>
      <c r="AY121" s="1"/>
      <c r="AZ121" s="1"/>
      <c r="BA121" s="1"/>
      <c r="BB121" s="1"/>
      <c r="BC121" s="1"/>
      <c r="BD121" s="1"/>
      <c r="BE121" s="36"/>
      <c r="BF121" s="36"/>
      <c r="BG121" s="36"/>
      <c r="BH121" s="1"/>
      <c r="BI121" s="3"/>
      <c r="BJ121" s="3"/>
      <c r="BK121" s="3"/>
      <c r="BL121" s="3"/>
      <c r="BM121" s="3"/>
      <c r="BN121" s="3"/>
      <c r="BO121" s="3"/>
      <c r="BP121" s="1"/>
      <c r="BQ121" s="3"/>
      <c r="BR121" s="3"/>
      <c r="BS121" s="3"/>
      <c r="BT121" s="3"/>
      <c r="BU121" s="3"/>
      <c r="BV121" s="3"/>
      <c r="BW121" s="3"/>
      <c r="BX121" s="3"/>
      <c r="BY121" s="14"/>
      <c r="BZ121" s="14"/>
    </row>
    <row r="122" spans="2:78" s="5" customFormat="1" ht="16.5" customHeight="1" collapsed="1">
      <c r="B122" s="35" t="s">
        <v>127</v>
      </c>
      <c r="C122" s="28"/>
      <c r="D122" s="28"/>
      <c r="E122" s="1"/>
      <c r="F122" s="3"/>
      <c r="G122" s="1"/>
      <c r="H122" s="1"/>
      <c r="I122" s="1"/>
      <c r="J122" s="1"/>
      <c r="K122" s="1"/>
      <c r="L122" s="1"/>
      <c r="M122" s="1"/>
      <c r="N122" s="1"/>
      <c r="O122" s="1"/>
      <c r="P122" s="1"/>
      <c r="Q122" s="1"/>
      <c r="R122" s="1"/>
      <c r="S122" s="29">
        <v>412</v>
      </c>
      <c r="T122" s="1"/>
      <c r="U122" s="391"/>
      <c r="V122" s="391"/>
      <c r="W122" s="391"/>
      <c r="X122" s="1"/>
      <c r="Y122" s="405">
        <f>IF(ISBLANK($S122)=FALSE,VLOOKUP($S122,'[1]lien ket'!$A:$J,'[1]lien ket'!$F$8,0),0)</f>
        <v>50000000</v>
      </c>
      <c r="Z122" s="405"/>
      <c r="AA122" s="405"/>
      <c r="AB122" s="405"/>
      <c r="AC122" s="405"/>
      <c r="AD122" s="405"/>
      <c r="AE122" s="405"/>
      <c r="AF122" s="1"/>
      <c r="AG122" s="405">
        <f>IF(ISBLANK($S122)=FALSE,VLOOKUP($S122,'[1]lien ket'!$A:$J,'[1]lien ket'!$J$8,0),0)</f>
        <v>50000000</v>
      </c>
      <c r="AH122" s="405"/>
      <c r="AI122" s="405"/>
      <c r="AJ122" s="405"/>
      <c r="AK122" s="405"/>
      <c r="AL122" s="405"/>
      <c r="AM122" s="405"/>
      <c r="AO122" s="35" t="s">
        <v>128</v>
      </c>
      <c r="AP122" s="28"/>
      <c r="AQ122" s="28"/>
      <c r="AR122" s="1"/>
      <c r="AS122" s="3"/>
      <c r="AT122" s="1"/>
      <c r="AU122" s="1"/>
      <c r="AV122" s="1"/>
      <c r="AW122" s="1"/>
      <c r="AX122" s="1"/>
      <c r="AY122" s="1"/>
      <c r="AZ122" s="1"/>
      <c r="BA122" s="1"/>
      <c r="BB122" s="1"/>
      <c r="BC122" s="1"/>
      <c r="BD122" s="1"/>
      <c r="BE122" s="391"/>
      <c r="BF122" s="391"/>
      <c r="BG122" s="391"/>
      <c r="BH122" s="1"/>
      <c r="BI122" s="405"/>
      <c r="BJ122" s="405"/>
      <c r="BK122" s="405"/>
      <c r="BL122" s="405"/>
      <c r="BM122" s="405"/>
      <c r="BN122" s="405"/>
      <c r="BO122" s="405"/>
      <c r="BP122" s="1"/>
      <c r="BQ122" s="405"/>
      <c r="BR122" s="405"/>
      <c r="BS122" s="405"/>
      <c r="BT122" s="405"/>
      <c r="BU122" s="405"/>
      <c r="BV122" s="405"/>
      <c r="BW122" s="405"/>
      <c r="BX122" s="3"/>
      <c r="BY122" s="14"/>
      <c r="BZ122" s="14"/>
    </row>
    <row r="123" spans="2:78" s="5" customFormat="1" ht="16.5" customHeight="1">
      <c r="B123" s="35" t="s">
        <v>129</v>
      </c>
      <c r="C123" s="28"/>
      <c r="D123" s="28"/>
      <c r="E123" s="1"/>
      <c r="F123" s="3"/>
      <c r="G123" s="1"/>
      <c r="H123" s="1"/>
      <c r="I123" s="1"/>
      <c r="J123" s="1"/>
      <c r="K123" s="1"/>
      <c r="L123" s="1"/>
      <c r="M123" s="1"/>
      <c r="N123" s="1"/>
      <c r="O123" s="1"/>
      <c r="P123" s="1"/>
      <c r="Q123" s="1"/>
      <c r="R123" s="1"/>
      <c r="S123" s="29">
        <v>413</v>
      </c>
      <c r="T123" s="1"/>
      <c r="U123" s="36"/>
      <c r="V123" s="36"/>
      <c r="W123" s="36"/>
      <c r="X123" s="1"/>
      <c r="Y123" s="405">
        <f>IF(ISBLANK($S123)=FALSE,VLOOKUP($S123,'[1]lien ket'!$A:$J,'[1]lien ket'!$F$8,0),0)</f>
        <v>1000000000</v>
      </c>
      <c r="Z123" s="405"/>
      <c r="AA123" s="405"/>
      <c r="AB123" s="405"/>
      <c r="AC123" s="405"/>
      <c r="AD123" s="405"/>
      <c r="AE123" s="405"/>
      <c r="AF123" s="1"/>
      <c r="AG123" s="405">
        <f>IF(ISBLANK($S123)=FALSE,VLOOKUP($S123,'[1]lien ket'!$A:$J,'[1]lien ket'!$J$8,0),0)</f>
        <v>984708601</v>
      </c>
      <c r="AH123" s="405"/>
      <c r="AI123" s="405"/>
      <c r="AJ123" s="405"/>
      <c r="AK123" s="405"/>
      <c r="AL123" s="405"/>
      <c r="AM123" s="405"/>
      <c r="AO123" s="35"/>
      <c r="AP123" s="28"/>
      <c r="AQ123" s="28"/>
      <c r="AR123" s="1"/>
      <c r="AS123" s="3"/>
      <c r="AT123" s="1"/>
      <c r="AU123" s="1"/>
      <c r="AV123" s="1"/>
      <c r="AW123" s="1"/>
      <c r="AX123" s="1"/>
      <c r="AY123" s="1"/>
      <c r="AZ123" s="1"/>
      <c r="BA123" s="1"/>
      <c r="BB123" s="1"/>
      <c r="BC123" s="1"/>
      <c r="BD123" s="1"/>
      <c r="BE123" s="36"/>
      <c r="BF123" s="36"/>
      <c r="BG123" s="36"/>
      <c r="BH123" s="1"/>
      <c r="BI123" s="3"/>
      <c r="BJ123" s="3"/>
      <c r="BK123" s="3"/>
      <c r="BL123" s="3"/>
      <c r="BM123" s="3"/>
      <c r="BN123" s="3"/>
      <c r="BO123" s="3"/>
      <c r="BP123" s="1"/>
      <c r="BQ123" s="3"/>
      <c r="BR123" s="3"/>
      <c r="BS123" s="3"/>
      <c r="BT123" s="3"/>
      <c r="BU123" s="3"/>
      <c r="BV123" s="3"/>
      <c r="BW123" s="3"/>
      <c r="BX123" s="3"/>
      <c r="BY123" s="14"/>
      <c r="BZ123" s="14"/>
    </row>
    <row r="124" spans="2:78" s="5" customFormat="1" ht="16.5" customHeight="1">
      <c r="B124" s="35" t="s">
        <v>130</v>
      </c>
      <c r="C124" s="28"/>
      <c r="D124" s="28"/>
      <c r="E124" s="1"/>
      <c r="F124" s="3"/>
      <c r="G124" s="1"/>
      <c r="H124" s="1"/>
      <c r="I124" s="1"/>
      <c r="J124" s="1"/>
      <c r="K124" s="1"/>
      <c r="L124" s="1"/>
      <c r="M124" s="1"/>
      <c r="N124" s="1"/>
      <c r="O124" s="1"/>
      <c r="P124" s="1"/>
      <c r="Q124" s="1"/>
      <c r="R124" s="1"/>
      <c r="S124" s="29">
        <v>414</v>
      </c>
      <c r="T124" s="1"/>
      <c r="U124" s="391"/>
      <c r="V124" s="391"/>
      <c r="W124" s="391"/>
      <c r="X124" s="1"/>
      <c r="Y124" s="405">
        <f>IF(ISBLANK($S124)=FALSE,VLOOKUP($S124,'[1]lien ket'!$A:$J,'[1]lien ket'!$F$8,0),0)</f>
        <v>0</v>
      </c>
      <c r="Z124" s="405"/>
      <c r="AA124" s="405"/>
      <c r="AB124" s="405"/>
      <c r="AC124" s="405"/>
      <c r="AD124" s="405"/>
      <c r="AE124" s="405"/>
      <c r="AF124" s="1"/>
      <c r="AG124" s="405">
        <f>IF(ISBLANK($S124)=FALSE,VLOOKUP($S124,'[1]lien ket'!$A:$J,'[1]lien ket'!$J$8,0),0)</f>
        <v>0</v>
      </c>
      <c r="AH124" s="405"/>
      <c r="AI124" s="405"/>
      <c r="AJ124" s="405"/>
      <c r="AK124" s="405"/>
      <c r="AL124" s="405"/>
      <c r="AM124" s="405"/>
      <c r="AO124" s="35" t="s">
        <v>131</v>
      </c>
      <c r="AP124" s="28"/>
      <c r="AQ124" s="28"/>
      <c r="AR124" s="1"/>
      <c r="AS124" s="3"/>
      <c r="AT124" s="1"/>
      <c r="AU124" s="1"/>
      <c r="AV124" s="1"/>
      <c r="AW124" s="1"/>
      <c r="AX124" s="1"/>
      <c r="AY124" s="1"/>
      <c r="AZ124" s="1"/>
      <c r="BA124" s="1"/>
      <c r="BB124" s="1"/>
      <c r="BC124" s="1"/>
      <c r="BD124" s="1"/>
      <c r="BE124" s="391"/>
      <c r="BF124" s="391"/>
      <c r="BG124" s="391"/>
      <c r="BH124" s="1"/>
      <c r="BI124" s="405"/>
      <c r="BJ124" s="405"/>
      <c r="BK124" s="405"/>
      <c r="BL124" s="405"/>
      <c r="BM124" s="405"/>
      <c r="BN124" s="405"/>
      <c r="BO124" s="405"/>
      <c r="BP124" s="1"/>
      <c r="BQ124" s="405"/>
      <c r="BR124" s="405"/>
      <c r="BS124" s="405"/>
      <c r="BT124" s="405"/>
      <c r="BU124" s="405"/>
      <c r="BV124" s="405"/>
      <c r="BW124" s="405"/>
      <c r="BX124" s="3"/>
      <c r="BY124" s="14"/>
      <c r="BZ124" s="14"/>
    </row>
    <row r="125" spans="2:78" s="5" customFormat="1" ht="16.5" customHeight="1">
      <c r="B125" s="35" t="s">
        <v>132</v>
      </c>
      <c r="C125" s="28"/>
      <c r="D125" s="28"/>
      <c r="E125" s="1"/>
      <c r="F125" s="3"/>
      <c r="G125" s="1"/>
      <c r="H125" s="1"/>
      <c r="I125" s="1"/>
      <c r="J125" s="1"/>
      <c r="K125" s="1"/>
      <c r="L125" s="1"/>
      <c r="M125" s="1"/>
      <c r="N125" s="1"/>
      <c r="O125" s="1"/>
      <c r="P125" s="1"/>
      <c r="Q125" s="1"/>
      <c r="R125" s="1"/>
      <c r="S125" s="29">
        <v>415</v>
      </c>
      <c r="T125" s="1"/>
      <c r="U125" s="391"/>
      <c r="V125" s="391"/>
      <c r="W125" s="391"/>
      <c r="X125" s="1"/>
      <c r="Y125" s="405">
        <f>IF(ISBLANK($S125)=FALSE,VLOOKUP($S125,'[1]lien ket'!$A:$J,'[1]lien ket'!$F$8,0),0)</f>
        <v>0</v>
      </c>
      <c r="Z125" s="405"/>
      <c r="AA125" s="405"/>
      <c r="AB125" s="405"/>
      <c r="AC125" s="405"/>
      <c r="AD125" s="405"/>
      <c r="AE125" s="405"/>
      <c r="AF125" s="1"/>
      <c r="AG125" s="405">
        <f>IF(ISBLANK($S125)=FALSE,VLOOKUP($S125,'[1]lien ket'!$A:$J,'[1]lien ket'!$J$8,0),0)</f>
        <v>0</v>
      </c>
      <c r="AH125" s="405"/>
      <c r="AI125" s="405"/>
      <c r="AJ125" s="405"/>
      <c r="AK125" s="405"/>
      <c r="AL125" s="405"/>
      <c r="AM125" s="405"/>
      <c r="AO125" s="35" t="s">
        <v>141</v>
      </c>
      <c r="AP125" s="28"/>
      <c r="AQ125" s="28"/>
      <c r="AR125" s="1"/>
      <c r="AS125" s="3"/>
      <c r="AT125" s="1"/>
      <c r="AU125" s="1"/>
      <c r="AV125" s="1"/>
      <c r="AW125" s="1"/>
      <c r="AX125" s="1"/>
      <c r="AY125" s="1"/>
      <c r="AZ125" s="1"/>
      <c r="BA125" s="1"/>
      <c r="BB125" s="1"/>
      <c r="BC125" s="1"/>
      <c r="BD125" s="1"/>
      <c r="BE125" s="391"/>
      <c r="BF125" s="391"/>
      <c r="BG125" s="391"/>
      <c r="BH125" s="1"/>
      <c r="BI125" s="405"/>
      <c r="BJ125" s="405"/>
      <c r="BK125" s="405"/>
      <c r="BL125" s="405"/>
      <c r="BM125" s="405"/>
      <c r="BN125" s="405"/>
      <c r="BO125" s="405"/>
      <c r="BP125" s="1"/>
      <c r="BQ125" s="405"/>
      <c r="BR125" s="405"/>
      <c r="BS125" s="405"/>
      <c r="BT125" s="405"/>
      <c r="BU125" s="405"/>
      <c r="BV125" s="405"/>
      <c r="BW125" s="405"/>
      <c r="BX125" s="3"/>
      <c r="BY125" s="14"/>
      <c r="BZ125" s="14"/>
    </row>
    <row r="126" spans="2:78" s="5" customFormat="1" ht="16.5" customHeight="1">
      <c r="B126" s="35" t="s">
        <v>142</v>
      </c>
      <c r="C126" s="28"/>
      <c r="D126" s="28"/>
      <c r="E126" s="1"/>
      <c r="F126" s="3"/>
      <c r="G126" s="1"/>
      <c r="H126" s="1"/>
      <c r="I126" s="1"/>
      <c r="J126" s="1"/>
      <c r="K126" s="1"/>
      <c r="L126" s="1"/>
      <c r="M126" s="1"/>
      <c r="N126" s="1"/>
      <c r="O126" s="1"/>
      <c r="P126" s="1"/>
      <c r="Q126" s="1"/>
      <c r="R126" s="1"/>
      <c r="S126" s="29">
        <v>416</v>
      </c>
      <c r="T126" s="1"/>
      <c r="U126" s="391"/>
      <c r="V126" s="391"/>
      <c r="W126" s="391"/>
      <c r="X126" s="1"/>
      <c r="Y126" s="405">
        <f>IF(ISBLANK($S126)=FALSE,VLOOKUP($S126,'[1]lien ket'!$A:$J,'[1]lien ket'!$F$8,0),0)</f>
        <v>49870378</v>
      </c>
      <c r="Z126" s="405"/>
      <c r="AA126" s="405"/>
      <c r="AB126" s="405"/>
      <c r="AC126" s="405"/>
      <c r="AD126" s="405"/>
      <c r="AE126" s="405"/>
      <c r="AF126" s="1"/>
      <c r="AG126" s="405">
        <f>IF(ISBLANK($S126)=FALSE,VLOOKUP($S126,'[1]lien ket'!$A:$J,'[1]lien ket'!$J$8,0),0)</f>
        <v>-261646687</v>
      </c>
      <c r="AH126" s="405"/>
      <c r="AI126" s="405"/>
      <c r="AJ126" s="405"/>
      <c r="AK126" s="405"/>
      <c r="AL126" s="405"/>
      <c r="AM126" s="405"/>
      <c r="AO126" s="35" t="s">
        <v>143</v>
      </c>
      <c r="AP126" s="28"/>
      <c r="AQ126" s="28"/>
      <c r="AR126" s="1"/>
      <c r="AS126" s="3"/>
      <c r="AT126" s="1"/>
      <c r="AU126" s="1"/>
      <c r="AV126" s="1"/>
      <c r="AW126" s="1"/>
      <c r="AX126" s="1"/>
      <c r="AY126" s="1"/>
      <c r="AZ126" s="1"/>
      <c r="BA126" s="1"/>
      <c r="BB126" s="1"/>
      <c r="BC126" s="1"/>
      <c r="BD126" s="1"/>
      <c r="BE126" s="391"/>
      <c r="BF126" s="391"/>
      <c r="BG126" s="391"/>
      <c r="BH126" s="1"/>
      <c r="BI126" s="405"/>
      <c r="BJ126" s="405"/>
      <c r="BK126" s="405"/>
      <c r="BL126" s="405"/>
      <c r="BM126" s="405"/>
      <c r="BN126" s="405"/>
      <c r="BO126" s="405"/>
      <c r="BP126" s="1"/>
      <c r="BQ126" s="405"/>
      <c r="BR126" s="405"/>
      <c r="BS126" s="405"/>
      <c r="BT126" s="405"/>
      <c r="BU126" s="405"/>
      <c r="BV126" s="405"/>
      <c r="BW126" s="405"/>
      <c r="BX126" s="3"/>
      <c r="BY126" s="14"/>
      <c r="BZ126" s="14"/>
    </row>
    <row r="127" spans="2:78" s="5" customFormat="1" ht="16.5" customHeight="1">
      <c r="B127" s="35" t="s">
        <v>144</v>
      </c>
      <c r="C127" s="28"/>
      <c r="D127" s="28"/>
      <c r="E127" s="1"/>
      <c r="F127" s="3"/>
      <c r="G127" s="1"/>
      <c r="H127" s="1"/>
      <c r="I127" s="1"/>
      <c r="J127" s="1"/>
      <c r="K127" s="1"/>
      <c r="L127" s="1"/>
      <c r="M127" s="1"/>
      <c r="N127" s="1"/>
      <c r="O127" s="1"/>
      <c r="P127" s="1"/>
      <c r="Q127" s="1"/>
      <c r="R127" s="1"/>
      <c r="S127" s="29">
        <v>417</v>
      </c>
      <c r="T127" s="1"/>
      <c r="U127" s="391"/>
      <c r="V127" s="391"/>
      <c r="W127" s="391"/>
      <c r="X127" s="1"/>
      <c r="Y127" s="405">
        <f>IF(ISBLANK($S127)=FALSE,VLOOKUP($S127,'[1]lien ket'!$A:$J,'[1]lien ket'!$F$8,0),0)</f>
        <v>7788220394</v>
      </c>
      <c r="Z127" s="405"/>
      <c r="AA127" s="405"/>
      <c r="AB127" s="405"/>
      <c r="AC127" s="405"/>
      <c r="AD127" s="405"/>
      <c r="AE127" s="405"/>
      <c r="AF127" s="1"/>
      <c r="AG127" s="405">
        <f>IF(ISBLANK($S127)=FALSE,VLOOKUP($S127,'[1]lien ket'!$A:$J,'[1]lien ket'!$J$8,0),0)</f>
        <v>3533254678</v>
      </c>
      <c r="AH127" s="405"/>
      <c r="AI127" s="405"/>
      <c r="AJ127" s="405"/>
      <c r="AK127" s="405"/>
      <c r="AL127" s="405"/>
      <c r="AM127" s="405"/>
      <c r="AO127" s="35" t="s">
        <v>145</v>
      </c>
      <c r="AP127" s="28"/>
      <c r="AQ127" s="28"/>
      <c r="AR127" s="1"/>
      <c r="AS127" s="3"/>
      <c r="AT127" s="1"/>
      <c r="AU127" s="1"/>
      <c r="AV127" s="1"/>
      <c r="AW127" s="1"/>
      <c r="AX127" s="1"/>
      <c r="AY127" s="1"/>
      <c r="AZ127" s="1"/>
      <c r="BA127" s="1"/>
      <c r="BB127" s="1"/>
      <c r="BC127" s="1"/>
      <c r="BD127" s="1"/>
      <c r="BE127" s="391">
        <v>21</v>
      </c>
      <c r="BF127" s="391"/>
      <c r="BG127" s="391"/>
      <c r="BH127" s="1"/>
      <c r="BI127" s="405"/>
      <c r="BJ127" s="405"/>
      <c r="BK127" s="405"/>
      <c r="BL127" s="405"/>
      <c r="BM127" s="405"/>
      <c r="BN127" s="405"/>
      <c r="BO127" s="405"/>
      <c r="BP127" s="1"/>
      <c r="BQ127" s="405"/>
      <c r="BR127" s="405"/>
      <c r="BS127" s="405"/>
      <c r="BT127" s="405"/>
      <c r="BU127" s="405"/>
      <c r="BV127" s="405"/>
      <c r="BW127" s="405"/>
      <c r="BX127" s="3"/>
      <c r="BY127" s="14"/>
      <c r="BZ127" s="14"/>
    </row>
    <row r="128" spans="2:78" s="5" customFormat="1" ht="16.5" customHeight="1">
      <c r="B128" s="35" t="s">
        <v>146</v>
      </c>
      <c r="C128" s="28"/>
      <c r="D128" s="28"/>
      <c r="E128" s="1"/>
      <c r="F128" s="3"/>
      <c r="G128" s="1"/>
      <c r="H128" s="1"/>
      <c r="I128" s="1"/>
      <c r="J128" s="1"/>
      <c r="K128" s="1"/>
      <c r="L128" s="1"/>
      <c r="M128" s="1"/>
      <c r="N128" s="1"/>
      <c r="O128" s="1"/>
      <c r="P128" s="1"/>
      <c r="Q128" s="1"/>
      <c r="R128" s="1"/>
      <c r="S128" s="29">
        <v>418</v>
      </c>
      <c r="T128" s="1"/>
      <c r="U128" s="391"/>
      <c r="V128" s="391"/>
      <c r="W128" s="391"/>
      <c r="X128" s="1"/>
      <c r="Y128" s="405">
        <f>IF(ISBLANK($S128)=FALSE,VLOOKUP($S128,'[1]lien ket'!$A:$J,'[1]lien ket'!$F$8,0),0)</f>
        <v>1310557093</v>
      </c>
      <c r="Z128" s="405"/>
      <c r="AA128" s="405"/>
      <c r="AB128" s="405"/>
      <c r="AC128" s="405"/>
      <c r="AD128" s="405"/>
      <c r="AE128" s="405"/>
      <c r="AF128" s="1"/>
      <c r="AG128" s="405">
        <f>IF(ISBLANK($S128)=FALSE,VLOOKUP($S128,'[1]lien ket'!$A:$J,'[1]lien ket'!$J$8,0),0)</f>
        <v>390683730</v>
      </c>
      <c r="AH128" s="405"/>
      <c r="AI128" s="405"/>
      <c r="AJ128" s="405"/>
      <c r="AK128" s="405"/>
      <c r="AL128" s="405"/>
      <c r="AM128" s="405"/>
      <c r="AO128" s="35" t="s">
        <v>147</v>
      </c>
      <c r="AP128" s="28"/>
      <c r="AQ128" s="28"/>
      <c r="AR128" s="1"/>
      <c r="AS128" s="3"/>
      <c r="AT128" s="1"/>
      <c r="AU128" s="1"/>
      <c r="AV128" s="1"/>
      <c r="AW128" s="1"/>
      <c r="AX128" s="1"/>
      <c r="AY128" s="1"/>
      <c r="AZ128" s="1"/>
      <c r="BA128" s="1"/>
      <c r="BB128" s="1"/>
      <c r="BC128" s="1"/>
      <c r="BD128" s="1"/>
      <c r="BE128" s="391">
        <v>21</v>
      </c>
      <c r="BF128" s="391"/>
      <c r="BG128" s="391"/>
      <c r="BH128" s="1"/>
      <c r="BI128" s="405"/>
      <c r="BJ128" s="405"/>
      <c r="BK128" s="405"/>
      <c r="BL128" s="405"/>
      <c r="BM128" s="405"/>
      <c r="BN128" s="405"/>
      <c r="BO128" s="405"/>
      <c r="BP128" s="1"/>
      <c r="BQ128" s="405"/>
      <c r="BR128" s="405"/>
      <c r="BS128" s="405"/>
      <c r="BT128" s="405"/>
      <c r="BU128" s="405"/>
      <c r="BV128" s="405"/>
      <c r="BW128" s="405"/>
      <c r="BX128" s="3"/>
      <c r="BY128" s="14"/>
      <c r="BZ128" s="14"/>
    </row>
    <row r="129" spans="2:78" s="5" customFormat="1" ht="16.5" customHeight="1">
      <c r="B129" s="35" t="s">
        <v>148</v>
      </c>
      <c r="C129" s="28"/>
      <c r="D129" s="28"/>
      <c r="E129" s="1"/>
      <c r="F129" s="3"/>
      <c r="G129" s="1"/>
      <c r="H129" s="1"/>
      <c r="I129" s="1"/>
      <c r="J129" s="1"/>
      <c r="K129" s="1"/>
      <c r="L129" s="1"/>
      <c r="M129" s="1"/>
      <c r="N129" s="1"/>
      <c r="O129" s="1"/>
      <c r="P129" s="1"/>
      <c r="Q129" s="1"/>
      <c r="R129" s="1"/>
      <c r="S129" s="29">
        <v>419</v>
      </c>
      <c r="T129" s="1"/>
      <c r="U129" s="391"/>
      <c r="V129" s="391"/>
      <c r="W129" s="391"/>
      <c r="X129" s="1"/>
      <c r="Y129" s="405">
        <v>146004300</v>
      </c>
      <c r="Z129" s="405"/>
      <c r="AA129" s="405"/>
      <c r="AB129" s="405"/>
      <c r="AC129" s="405"/>
      <c r="AD129" s="405"/>
      <c r="AE129" s="405"/>
      <c r="AF129" s="1"/>
      <c r="AG129" s="405">
        <f>IF(ISBLANK($S129)=FALSE,VLOOKUP($S129,'[1]lien ket'!$A:$J,'[1]lien ket'!$J$8,0),0)</f>
        <v>0</v>
      </c>
      <c r="AH129" s="405"/>
      <c r="AI129" s="405"/>
      <c r="AJ129" s="405"/>
      <c r="AK129" s="405"/>
      <c r="AL129" s="405"/>
      <c r="AM129" s="405"/>
      <c r="AO129" s="35" t="s">
        <v>149</v>
      </c>
      <c r="AP129" s="28"/>
      <c r="AQ129" s="28"/>
      <c r="AR129" s="1"/>
      <c r="AS129" s="3"/>
      <c r="AT129" s="1"/>
      <c r="AU129" s="1"/>
      <c r="AV129" s="1"/>
      <c r="AW129" s="1"/>
      <c r="AX129" s="1"/>
      <c r="AY129" s="1"/>
      <c r="AZ129" s="1"/>
      <c r="BA129" s="1"/>
      <c r="BB129" s="1"/>
      <c r="BC129" s="1"/>
      <c r="BD129" s="1"/>
      <c r="BE129" s="391">
        <v>21</v>
      </c>
      <c r="BF129" s="391"/>
      <c r="BG129" s="391"/>
      <c r="BH129" s="1"/>
      <c r="BI129" s="405"/>
      <c r="BJ129" s="405"/>
      <c r="BK129" s="405"/>
      <c r="BL129" s="405"/>
      <c r="BM129" s="405"/>
      <c r="BN129" s="405"/>
      <c r="BO129" s="405"/>
      <c r="BP129" s="1"/>
      <c r="BQ129" s="405"/>
      <c r="BR129" s="405"/>
      <c r="BS129" s="405"/>
      <c r="BT129" s="405"/>
      <c r="BU129" s="405"/>
      <c r="BV129" s="405"/>
      <c r="BW129" s="405"/>
      <c r="BX129" s="3"/>
      <c r="BY129" s="14"/>
      <c r="BZ129" s="14"/>
    </row>
    <row r="130" spans="2:78" s="5" customFormat="1" ht="16.5" customHeight="1">
      <c r="B130" s="35" t="s">
        <v>150</v>
      </c>
      <c r="C130" s="28"/>
      <c r="D130" s="28"/>
      <c r="E130" s="1"/>
      <c r="F130" s="3"/>
      <c r="G130" s="1"/>
      <c r="H130" s="1"/>
      <c r="I130" s="1"/>
      <c r="J130" s="1"/>
      <c r="K130" s="1"/>
      <c r="L130" s="1"/>
      <c r="M130" s="1"/>
      <c r="N130" s="1"/>
      <c r="O130" s="1"/>
      <c r="P130" s="1"/>
      <c r="Q130" s="1"/>
      <c r="R130" s="1"/>
      <c r="S130" s="29">
        <v>420</v>
      </c>
      <c r="T130" s="1"/>
      <c r="U130" s="391"/>
      <c r="V130" s="391"/>
      <c r="W130" s="391"/>
      <c r="X130" s="1"/>
      <c r="Y130" s="405">
        <v>12464316190</v>
      </c>
      <c r="Z130" s="405"/>
      <c r="AA130" s="405"/>
      <c r="AB130" s="405"/>
      <c r="AC130" s="405"/>
      <c r="AD130" s="405"/>
      <c r="AE130" s="405"/>
      <c r="AF130" s="1"/>
      <c r="AG130" s="405">
        <f>IF(ISBLANK($S130)=FALSE,VLOOKUP($S130,'[1]lien ket'!$A:$J,'[1]lien ket'!$J$8,0),0)</f>
        <v>8041368997</v>
      </c>
      <c r="AH130" s="405"/>
      <c r="AI130" s="405"/>
      <c r="AJ130" s="405"/>
      <c r="AK130" s="405"/>
      <c r="AL130" s="405"/>
      <c r="AM130" s="405"/>
      <c r="AO130" s="35"/>
      <c r="AP130" s="28"/>
      <c r="AQ130" s="28"/>
      <c r="AR130" s="1"/>
      <c r="AS130" s="3"/>
      <c r="AT130" s="1"/>
      <c r="AU130" s="1"/>
      <c r="AV130" s="1"/>
      <c r="AW130" s="1"/>
      <c r="AX130" s="1"/>
      <c r="AY130" s="1"/>
      <c r="AZ130" s="1"/>
      <c r="BA130" s="1"/>
      <c r="BB130" s="1"/>
      <c r="BC130" s="1"/>
      <c r="BD130" s="1"/>
      <c r="BE130" s="36"/>
      <c r="BF130" s="36"/>
      <c r="BG130" s="36"/>
      <c r="BH130" s="1"/>
      <c r="BI130" s="3"/>
      <c r="BJ130" s="3"/>
      <c r="BK130" s="3"/>
      <c r="BL130" s="3"/>
      <c r="BM130" s="3"/>
      <c r="BN130" s="3"/>
      <c r="BO130" s="3"/>
      <c r="BP130" s="1"/>
      <c r="BQ130" s="3"/>
      <c r="BR130" s="3"/>
      <c r="BS130" s="3"/>
      <c r="BT130" s="3"/>
      <c r="BU130" s="3"/>
      <c r="BV130" s="3"/>
      <c r="BW130" s="3"/>
      <c r="BX130" s="3"/>
      <c r="BY130" s="14"/>
      <c r="BZ130" s="14"/>
    </row>
    <row r="131" spans="2:78" s="5" customFormat="1" ht="16.5" customHeight="1">
      <c r="B131" s="35" t="s">
        <v>151</v>
      </c>
      <c r="C131" s="28"/>
      <c r="D131" s="28"/>
      <c r="E131" s="1"/>
      <c r="F131" s="3"/>
      <c r="G131" s="1"/>
      <c r="H131" s="1"/>
      <c r="I131" s="1"/>
      <c r="J131" s="1"/>
      <c r="K131" s="1"/>
      <c r="L131" s="1"/>
      <c r="M131" s="1"/>
      <c r="N131" s="1"/>
      <c r="O131" s="1"/>
      <c r="P131" s="1"/>
      <c r="Q131" s="1"/>
      <c r="R131" s="1"/>
      <c r="S131" s="29">
        <v>421</v>
      </c>
      <c r="T131" s="1"/>
      <c r="U131" s="36"/>
      <c r="V131" s="36"/>
      <c r="W131" s="36"/>
      <c r="X131" s="1"/>
      <c r="Y131" s="405">
        <f>IF(ISBLANK($S131)=FALSE,VLOOKUP($S131,'[1]lien ket'!$A:$J,'[1]lien ket'!$F$8,0),0)</f>
        <v>0</v>
      </c>
      <c r="Z131" s="405"/>
      <c r="AA131" s="405"/>
      <c r="AB131" s="405"/>
      <c r="AC131" s="405"/>
      <c r="AD131" s="405"/>
      <c r="AE131" s="405"/>
      <c r="AF131" s="1"/>
      <c r="AG131" s="405">
        <f>IF(ISBLANK($S131)=FALSE,VLOOKUP($S131,'[1]lien ket'!$A:$J,'[1]lien ket'!$J$8,0),0)</f>
        <v>0</v>
      </c>
      <c r="AH131" s="405"/>
      <c r="AI131" s="405"/>
      <c r="AJ131" s="405"/>
      <c r="AK131" s="405"/>
      <c r="AL131" s="405"/>
      <c r="AM131" s="405"/>
      <c r="AO131" s="35"/>
      <c r="AP131" s="28"/>
      <c r="AQ131" s="28"/>
      <c r="AR131" s="1"/>
      <c r="AS131" s="3"/>
      <c r="AT131" s="1"/>
      <c r="AU131" s="1"/>
      <c r="AV131" s="1"/>
      <c r="AW131" s="1"/>
      <c r="AX131" s="1"/>
      <c r="AY131" s="1"/>
      <c r="AZ131" s="1"/>
      <c r="BA131" s="1"/>
      <c r="BB131" s="1"/>
      <c r="BC131" s="1"/>
      <c r="BD131" s="1"/>
      <c r="BE131" s="36"/>
      <c r="BF131" s="36"/>
      <c r="BG131" s="36"/>
      <c r="BH131" s="1"/>
      <c r="BI131" s="3"/>
      <c r="BJ131" s="3"/>
      <c r="BK131" s="3"/>
      <c r="BL131" s="3"/>
      <c r="BM131" s="3"/>
      <c r="BN131" s="3"/>
      <c r="BO131" s="3"/>
      <c r="BP131" s="1"/>
      <c r="BQ131" s="3"/>
      <c r="BR131" s="3"/>
      <c r="BS131" s="3"/>
      <c r="BT131" s="3"/>
      <c r="BU131" s="3"/>
      <c r="BV131" s="3"/>
      <c r="BW131" s="3"/>
      <c r="BX131" s="3"/>
      <c r="BY131" s="14"/>
      <c r="BZ131" s="14"/>
    </row>
    <row r="132" spans="2:78" s="5" customFormat="1" ht="16.5" customHeight="1">
      <c r="B132" s="35" t="s">
        <v>152</v>
      </c>
      <c r="C132" s="28"/>
      <c r="D132" s="28"/>
      <c r="E132" s="1"/>
      <c r="F132" s="3"/>
      <c r="G132" s="1"/>
      <c r="H132" s="1"/>
      <c r="I132" s="1"/>
      <c r="J132" s="1"/>
      <c r="K132" s="1"/>
      <c r="L132" s="1"/>
      <c r="M132" s="1"/>
      <c r="N132" s="1"/>
      <c r="O132" s="1"/>
      <c r="P132" s="1"/>
      <c r="Q132" s="1"/>
      <c r="R132" s="1"/>
      <c r="S132" s="29">
        <v>422</v>
      </c>
      <c r="T132" s="1"/>
      <c r="U132" s="391"/>
      <c r="V132" s="391"/>
      <c r="W132" s="391"/>
      <c r="X132" s="1"/>
      <c r="Y132" s="405">
        <f>IF(ISBLANK($S132)=FALSE,VLOOKUP($S132,'[1]lien ket'!$A:$J,'[1]lien ket'!$F$8,0),0)</f>
        <v>0</v>
      </c>
      <c r="Z132" s="405"/>
      <c r="AA132" s="405"/>
      <c r="AB132" s="405"/>
      <c r="AC132" s="405"/>
      <c r="AD132" s="405"/>
      <c r="AE132" s="405"/>
      <c r="AF132" s="1"/>
      <c r="AG132" s="405">
        <f>IF(ISBLANK($S132)=FALSE,VLOOKUP($S132,'[1]lien ket'!$A:$J,'[1]lien ket'!$J$8,0),0)</f>
        <v>0</v>
      </c>
      <c r="AH132" s="405"/>
      <c r="AI132" s="405"/>
      <c r="AJ132" s="405"/>
      <c r="AK132" s="405"/>
      <c r="AL132" s="405"/>
      <c r="AM132" s="405"/>
      <c r="AO132" s="35" t="s">
        <v>153</v>
      </c>
      <c r="AP132" s="28"/>
      <c r="AQ132" s="28"/>
      <c r="AR132" s="1"/>
      <c r="AS132" s="3"/>
      <c r="AT132" s="1"/>
      <c r="AU132" s="1"/>
      <c r="AV132" s="1"/>
      <c r="AW132" s="1"/>
      <c r="AX132" s="1"/>
      <c r="AY132" s="1"/>
      <c r="AZ132" s="1"/>
      <c r="BA132" s="1"/>
      <c r="BB132" s="1"/>
      <c r="BC132" s="1"/>
      <c r="BD132" s="1"/>
      <c r="BE132" s="391"/>
      <c r="BF132" s="391"/>
      <c r="BG132" s="391"/>
      <c r="BH132" s="1"/>
      <c r="BI132" s="405"/>
      <c r="BJ132" s="405"/>
      <c r="BK132" s="405"/>
      <c r="BL132" s="405"/>
      <c r="BM132" s="405"/>
      <c r="BN132" s="405"/>
      <c r="BO132" s="405"/>
      <c r="BP132" s="1"/>
      <c r="BQ132" s="405"/>
      <c r="BR132" s="405"/>
      <c r="BS132" s="405"/>
      <c r="BT132" s="405"/>
      <c r="BU132" s="405"/>
      <c r="BV132" s="405"/>
      <c r="BW132" s="405"/>
      <c r="BX132" s="3"/>
      <c r="BY132" s="14"/>
      <c r="BZ132" s="14"/>
    </row>
    <row r="133" spans="2:78" s="5" customFormat="1" ht="6" customHeight="1">
      <c r="B133" s="35"/>
      <c r="C133" s="28"/>
      <c r="D133" s="28"/>
      <c r="E133" s="1"/>
      <c r="F133" s="3"/>
      <c r="G133" s="1"/>
      <c r="H133" s="1"/>
      <c r="I133" s="1"/>
      <c r="J133" s="1"/>
      <c r="K133" s="1"/>
      <c r="L133" s="1"/>
      <c r="M133" s="1"/>
      <c r="N133" s="1"/>
      <c r="O133" s="1"/>
      <c r="P133" s="1"/>
      <c r="Q133" s="1"/>
      <c r="R133" s="1"/>
      <c r="S133" s="29"/>
      <c r="T133" s="1"/>
      <c r="U133" s="36"/>
      <c r="V133" s="36"/>
      <c r="W133" s="36"/>
      <c r="X133" s="1"/>
      <c r="Y133" s="3"/>
      <c r="Z133" s="3"/>
      <c r="AA133" s="3"/>
      <c r="AB133" s="3"/>
      <c r="AC133" s="3"/>
      <c r="AD133" s="3"/>
      <c r="AE133" s="3"/>
      <c r="AF133" s="1"/>
      <c r="AG133" s="3"/>
      <c r="AH133" s="3"/>
      <c r="AI133" s="3"/>
      <c r="AJ133" s="3"/>
      <c r="AK133" s="3"/>
      <c r="AL133" s="3"/>
      <c r="AM133" s="3"/>
      <c r="AO133" s="1"/>
      <c r="AP133" s="28"/>
      <c r="AQ133" s="28"/>
      <c r="AR133" s="1"/>
      <c r="AS133" s="3"/>
      <c r="AT133" s="1"/>
      <c r="AU133" s="1"/>
      <c r="AV133" s="1"/>
      <c r="AW133" s="1"/>
      <c r="AX133" s="1"/>
      <c r="AY133" s="1"/>
      <c r="AZ133" s="1"/>
      <c r="BA133" s="1"/>
      <c r="BB133" s="1"/>
      <c r="BC133" s="1"/>
      <c r="BD133" s="1"/>
      <c r="BE133" s="39"/>
      <c r="BF133" s="39"/>
      <c r="BG133" s="39"/>
      <c r="BH133" s="1"/>
      <c r="BI133" s="3"/>
      <c r="BJ133" s="3"/>
      <c r="BK133" s="3"/>
      <c r="BL133" s="3"/>
      <c r="BM133" s="3"/>
      <c r="BN133" s="3"/>
      <c r="BO133" s="3"/>
      <c r="BP133" s="1"/>
      <c r="BQ133" s="3"/>
      <c r="BR133" s="3"/>
      <c r="BS133" s="3"/>
      <c r="BT133" s="3"/>
      <c r="BU133" s="3"/>
      <c r="BV133" s="3"/>
      <c r="BW133" s="3"/>
      <c r="BX133" s="3"/>
      <c r="BY133" s="14"/>
      <c r="BZ133" s="14"/>
    </row>
    <row r="134" spans="2:78" s="5" customFormat="1" ht="16.5" customHeight="1">
      <c r="B134" s="38" t="s">
        <v>154</v>
      </c>
      <c r="C134" s="28"/>
      <c r="D134" s="28"/>
      <c r="E134" s="1"/>
      <c r="F134" s="3"/>
      <c r="G134" s="1"/>
      <c r="H134" s="1"/>
      <c r="I134" s="1"/>
      <c r="J134" s="1"/>
      <c r="K134" s="1"/>
      <c r="L134" s="1"/>
      <c r="M134" s="1"/>
      <c r="N134" s="1"/>
      <c r="O134" s="1"/>
      <c r="P134" s="1"/>
      <c r="Q134" s="1"/>
      <c r="R134" s="1"/>
      <c r="S134" s="18">
        <v>430</v>
      </c>
      <c r="T134" s="1"/>
      <c r="U134" s="390"/>
      <c r="V134" s="390"/>
      <c r="W134" s="390"/>
      <c r="X134" s="1"/>
      <c r="Y134" s="394">
        <f>IF(ISBLANK($S134)=FALSE,VLOOKUP($S134,'[1]lien ket'!$A:$J,'[1]lien ket'!$F$8,0),0)</f>
        <v>0</v>
      </c>
      <c r="Z134" s="394"/>
      <c r="AA134" s="394"/>
      <c r="AB134" s="394"/>
      <c r="AC134" s="394"/>
      <c r="AD134" s="394"/>
      <c r="AE134" s="394"/>
      <c r="AF134" s="1"/>
      <c r="AG134" s="394">
        <f>IF(ISBLANK($S134)=FALSE,VLOOKUP($S134,'[1]lien ket'!$A:$J,'[1]lien ket'!$J$8,0),0)</f>
        <v>0</v>
      </c>
      <c r="AH134" s="394"/>
      <c r="AI134" s="394"/>
      <c r="AJ134" s="394"/>
      <c r="AK134" s="394"/>
      <c r="AL134" s="394"/>
      <c r="AM134" s="394"/>
      <c r="AO134" s="38" t="s">
        <v>155</v>
      </c>
      <c r="AP134" s="28"/>
      <c r="AQ134" s="28"/>
      <c r="AR134" s="1"/>
      <c r="AS134" s="3"/>
      <c r="AT134" s="1"/>
      <c r="AU134" s="1"/>
      <c r="AV134" s="1"/>
      <c r="AW134" s="1"/>
      <c r="AX134" s="1"/>
      <c r="AY134" s="1"/>
      <c r="AZ134" s="1"/>
      <c r="BA134" s="1"/>
      <c r="BB134" s="1"/>
      <c r="BC134" s="1"/>
      <c r="BD134" s="1"/>
      <c r="BE134" s="390"/>
      <c r="BF134" s="390"/>
      <c r="BG134" s="390"/>
      <c r="BH134" s="1"/>
      <c r="BI134" s="405"/>
      <c r="BJ134" s="405"/>
      <c r="BK134" s="405"/>
      <c r="BL134" s="405"/>
      <c r="BM134" s="405"/>
      <c r="BN134" s="405"/>
      <c r="BO134" s="405"/>
      <c r="BP134" s="1"/>
      <c r="BQ134" s="405"/>
      <c r="BR134" s="405"/>
      <c r="BS134" s="405"/>
      <c r="BT134" s="405"/>
      <c r="BU134" s="405"/>
      <c r="BV134" s="405"/>
      <c r="BW134" s="405"/>
      <c r="BX134" s="3"/>
      <c r="BY134" s="14"/>
      <c r="BZ134" s="14"/>
    </row>
    <row r="135" spans="2:78" s="5" customFormat="1" ht="16.5" customHeight="1" hidden="1">
      <c r="B135" s="35" t="s">
        <v>156</v>
      </c>
      <c r="C135" s="28"/>
      <c r="D135" s="28"/>
      <c r="E135" s="1"/>
      <c r="F135" s="3"/>
      <c r="G135" s="1"/>
      <c r="H135" s="1"/>
      <c r="I135" s="1"/>
      <c r="J135" s="1"/>
      <c r="K135" s="1"/>
      <c r="L135" s="1"/>
      <c r="M135" s="1"/>
      <c r="N135" s="1"/>
      <c r="O135" s="1"/>
      <c r="P135" s="1"/>
      <c r="Q135" s="1"/>
      <c r="R135" s="1"/>
      <c r="S135" s="29">
        <v>431</v>
      </c>
      <c r="T135" s="1"/>
      <c r="U135" s="390"/>
      <c r="V135" s="390"/>
      <c r="W135" s="390"/>
      <c r="X135" s="1"/>
      <c r="Y135" s="405">
        <f>IF(ISBLANK($S135)=FALSE,VLOOKUP($S135,'[1]lien ket'!$A:$J,'[1]lien ket'!$F$8,0),0)</f>
        <v>0</v>
      </c>
      <c r="Z135" s="405"/>
      <c r="AA135" s="405"/>
      <c r="AB135" s="405"/>
      <c r="AC135" s="405"/>
      <c r="AD135" s="405"/>
      <c r="AE135" s="405"/>
      <c r="AF135" s="1"/>
      <c r="AG135" s="405">
        <f>IF(ISBLANK($S135)=FALSE,VLOOKUP($S135,'[1]lien ket'!$A:$J,'[1]lien ket'!$J$8,0),0)</f>
        <v>0</v>
      </c>
      <c r="AH135" s="405"/>
      <c r="AI135" s="405"/>
      <c r="AJ135" s="405"/>
      <c r="AK135" s="405"/>
      <c r="AL135" s="405"/>
      <c r="AM135" s="405"/>
      <c r="AO135" s="35" t="s">
        <v>157</v>
      </c>
      <c r="AP135" s="28"/>
      <c r="AQ135" s="28"/>
      <c r="AR135" s="1"/>
      <c r="AS135" s="3"/>
      <c r="AT135" s="1"/>
      <c r="AU135" s="1"/>
      <c r="AV135" s="1"/>
      <c r="AW135" s="1"/>
      <c r="AX135" s="1"/>
      <c r="AY135" s="1"/>
      <c r="AZ135" s="1"/>
      <c r="BA135" s="1"/>
      <c r="BB135" s="1"/>
      <c r="BC135" s="1"/>
      <c r="BD135" s="1"/>
      <c r="BE135" s="391"/>
      <c r="BF135" s="391"/>
      <c r="BG135" s="391"/>
      <c r="BH135" s="1"/>
      <c r="BI135" s="405"/>
      <c r="BJ135" s="405"/>
      <c r="BK135" s="405"/>
      <c r="BL135" s="405"/>
      <c r="BM135" s="405"/>
      <c r="BN135" s="405"/>
      <c r="BO135" s="405"/>
      <c r="BP135" s="1"/>
      <c r="BQ135" s="405"/>
      <c r="BR135" s="405"/>
      <c r="BS135" s="405"/>
      <c r="BT135" s="405"/>
      <c r="BU135" s="405"/>
      <c r="BV135" s="405"/>
      <c r="BW135" s="405"/>
      <c r="BX135" s="3"/>
      <c r="BY135" s="14"/>
      <c r="BZ135" s="14"/>
    </row>
    <row r="136" spans="2:78" s="5" customFormat="1" ht="16.5" customHeight="1" hidden="1">
      <c r="B136" s="35" t="s">
        <v>158</v>
      </c>
      <c r="C136" s="28"/>
      <c r="D136" s="28"/>
      <c r="E136" s="1"/>
      <c r="F136" s="3"/>
      <c r="G136" s="1"/>
      <c r="H136" s="1"/>
      <c r="I136" s="1"/>
      <c r="J136" s="1"/>
      <c r="K136" s="1"/>
      <c r="L136" s="1"/>
      <c r="M136" s="1"/>
      <c r="N136" s="1"/>
      <c r="O136" s="1"/>
      <c r="P136" s="1"/>
      <c r="Q136" s="1"/>
      <c r="R136" s="1"/>
      <c r="S136" s="29">
        <v>432</v>
      </c>
      <c r="T136" s="1"/>
      <c r="U136" s="393" t="s">
        <v>159</v>
      </c>
      <c r="V136" s="393"/>
      <c r="W136" s="393"/>
      <c r="X136" s="1"/>
      <c r="Y136" s="405">
        <f>IF(ISBLANK($S136)=FALSE,VLOOKUP($S136,'[1]lien ket'!$A:$J,'[1]lien ket'!$F$8,0),0)</f>
        <v>0</v>
      </c>
      <c r="Z136" s="405"/>
      <c r="AA136" s="405"/>
      <c r="AB136" s="405"/>
      <c r="AC136" s="405"/>
      <c r="AD136" s="405"/>
      <c r="AE136" s="405"/>
      <c r="AF136" s="1"/>
      <c r="AG136" s="405">
        <f>IF(ISBLANK($S136)=FALSE,VLOOKUP($S136,'[1]lien ket'!$A:$J,'[1]lien ket'!$J$8,0),0)</f>
        <v>0</v>
      </c>
      <c r="AH136" s="405"/>
      <c r="AI136" s="405"/>
      <c r="AJ136" s="405"/>
      <c r="AK136" s="405"/>
      <c r="AL136" s="405"/>
      <c r="AM136" s="405"/>
      <c r="AO136" s="35" t="s">
        <v>160</v>
      </c>
      <c r="AP136" s="28"/>
      <c r="AQ136" s="28"/>
      <c r="AR136" s="1"/>
      <c r="AS136" s="3"/>
      <c r="AT136" s="1"/>
      <c r="AU136" s="1"/>
      <c r="AV136" s="1"/>
      <c r="AW136" s="1"/>
      <c r="AX136" s="1"/>
      <c r="AY136" s="1"/>
      <c r="AZ136" s="1"/>
      <c r="BA136" s="1"/>
      <c r="BB136" s="1"/>
      <c r="BC136" s="1"/>
      <c r="BD136" s="1"/>
      <c r="BE136" s="391">
        <v>22</v>
      </c>
      <c r="BF136" s="391"/>
      <c r="BG136" s="391"/>
      <c r="BH136" s="1"/>
      <c r="BI136" s="405"/>
      <c r="BJ136" s="405"/>
      <c r="BK136" s="405"/>
      <c r="BL136" s="405"/>
      <c r="BM136" s="405"/>
      <c r="BN136" s="405"/>
      <c r="BO136" s="405"/>
      <c r="BP136" s="1"/>
      <c r="BQ136" s="405"/>
      <c r="BR136" s="405"/>
      <c r="BS136" s="405"/>
      <c r="BT136" s="405"/>
      <c r="BU136" s="405"/>
      <c r="BV136" s="405"/>
      <c r="BW136" s="405"/>
      <c r="BX136" s="3"/>
      <c r="BY136" s="14"/>
      <c r="BZ136" s="14"/>
    </row>
    <row r="137" spans="2:78" s="5" customFormat="1" ht="16.5" customHeight="1" hidden="1">
      <c r="B137" s="35" t="s">
        <v>161</v>
      </c>
      <c r="C137" s="28"/>
      <c r="D137" s="28"/>
      <c r="E137" s="1"/>
      <c r="F137" s="3"/>
      <c r="G137" s="1"/>
      <c r="H137" s="1"/>
      <c r="I137" s="1"/>
      <c r="J137" s="1"/>
      <c r="K137" s="1"/>
      <c r="L137" s="1"/>
      <c r="M137" s="1"/>
      <c r="N137" s="1"/>
      <c r="O137" s="1"/>
      <c r="P137" s="1"/>
      <c r="Q137" s="1"/>
      <c r="R137" s="1"/>
      <c r="S137" s="29">
        <v>433</v>
      </c>
      <c r="T137" s="1"/>
      <c r="U137" s="391"/>
      <c r="V137" s="391"/>
      <c r="W137" s="391"/>
      <c r="X137" s="1"/>
      <c r="Y137" s="405">
        <f>IF(ISBLANK($S137)=FALSE,VLOOKUP($S137,'[1]lien ket'!$A:$J,'[1]lien ket'!$F$8,0),0)</f>
        <v>0</v>
      </c>
      <c r="Z137" s="405"/>
      <c r="AA137" s="405"/>
      <c r="AB137" s="405"/>
      <c r="AC137" s="405"/>
      <c r="AD137" s="405"/>
      <c r="AE137" s="405"/>
      <c r="AF137" s="1"/>
      <c r="AG137" s="405">
        <f>IF(ISBLANK($S137)=FALSE,VLOOKUP($S137,'[1]lien ket'!$A:$J,'[1]lien ket'!$J$8,0),0)</f>
        <v>0</v>
      </c>
      <c r="AH137" s="405"/>
      <c r="AI137" s="405"/>
      <c r="AJ137" s="405"/>
      <c r="AK137" s="405"/>
      <c r="AL137" s="405"/>
      <c r="AM137" s="405"/>
      <c r="AO137" s="35" t="s">
        <v>162</v>
      </c>
      <c r="AP137" s="28"/>
      <c r="AQ137" s="28"/>
      <c r="AR137" s="1"/>
      <c r="AS137" s="3"/>
      <c r="AT137" s="1"/>
      <c r="AU137" s="1"/>
      <c r="AV137" s="1"/>
      <c r="AW137" s="1"/>
      <c r="AX137" s="1"/>
      <c r="AY137" s="1"/>
      <c r="AZ137" s="1"/>
      <c r="BA137" s="1"/>
      <c r="BB137" s="1"/>
      <c r="BC137" s="1"/>
      <c r="BD137" s="1"/>
      <c r="BE137" s="391"/>
      <c r="BF137" s="391"/>
      <c r="BG137" s="391"/>
      <c r="BH137" s="1"/>
      <c r="BI137" s="405"/>
      <c r="BJ137" s="405"/>
      <c r="BK137" s="405"/>
      <c r="BL137" s="405"/>
      <c r="BM137" s="405"/>
      <c r="BN137" s="405"/>
      <c r="BO137" s="405"/>
      <c r="BP137" s="1"/>
      <c r="BQ137" s="405"/>
      <c r="BR137" s="405"/>
      <c r="BS137" s="405"/>
      <c r="BT137" s="405"/>
      <c r="BU137" s="405"/>
      <c r="BV137" s="405"/>
      <c r="BW137" s="405"/>
      <c r="BX137" s="3"/>
      <c r="BY137" s="14"/>
      <c r="BZ137" s="14"/>
    </row>
    <row r="138" spans="2:78" s="5" customFormat="1" ht="4.5" customHeight="1">
      <c r="B138" s="1"/>
      <c r="C138" s="28"/>
      <c r="D138" s="28"/>
      <c r="E138" s="1"/>
      <c r="F138" s="3"/>
      <c r="G138" s="1"/>
      <c r="H138" s="1"/>
      <c r="I138" s="1"/>
      <c r="J138" s="1"/>
      <c r="K138" s="1"/>
      <c r="L138" s="1"/>
      <c r="M138" s="1"/>
      <c r="N138" s="1"/>
      <c r="O138" s="1"/>
      <c r="P138" s="1"/>
      <c r="Q138" s="1"/>
      <c r="R138" s="1"/>
      <c r="S138" s="29"/>
      <c r="T138" s="1"/>
      <c r="U138" s="392"/>
      <c r="V138" s="392"/>
      <c r="W138" s="392"/>
      <c r="X138" s="1"/>
      <c r="Y138" s="405"/>
      <c r="Z138" s="405"/>
      <c r="AA138" s="405"/>
      <c r="AB138" s="405"/>
      <c r="AC138" s="405"/>
      <c r="AD138" s="405"/>
      <c r="AE138" s="405"/>
      <c r="AF138" s="1"/>
      <c r="AG138" s="405"/>
      <c r="AH138" s="405"/>
      <c r="AI138" s="405"/>
      <c r="AJ138" s="405"/>
      <c r="AK138" s="405"/>
      <c r="AL138" s="405"/>
      <c r="AM138" s="405"/>
      <c r="AO138" s="1"/>
      <c r="AP138" s="28"/>
      <c r="AQ138" s="28"/>
      <c r="AR138" s="1"/>
      <c r="AS138" s="3"/>
      <c r="AT138" s="1"/>
      <c r="AU138" s="1"/>
      <c r="AV138" s="1"/>
      <c r="AW138" s="1"/>
      <c r="AX138" s="1"/>
      <c r="AY138" s="1"/>
      <c r="AZ138" s="1"/>
      <c r="BA138" s="1"/>
      <c r="BB138" s="1"/>
      <c r="BC138" s="1"/>
      <c r="BD138" s="1"/>
      <c r="BE138" s="392"/>
      <c r="BF138" s="392"/>
      <c r="BG138" s="392"/>
      <c r="BH138" s="1"/>
      <c r="BI138" s="405"/>
      <c r="BJ138" s="405"/>
      <c r="BK138" s="405"/>
      <c r="BL138" s="405"/>
      <c r="BM138" s="405"/>
      <c r="BN138" s="405"/>
      <c r="BO138" s="405"/>
      <c r="BP138" s="1"/>
      <c r="BQ138" s="405"/>
      <c r="BR138" s="405"/>
      <c r="BS138" s="405"/>
      <c r="BT138" s="405"/>
      <c r="BU138" s="405"/>
      <c r="BV138" s="405"/>
      <c r="BW138" s="405"/>
      <c r="BX138" s="3"/>
      <c r="BY138" s="14"/>
      <c r="BZ138" s="14"/>
    </row>
    <row r="139" spans="2:78" s="5" customFormat="1" ht="15.75" thickBot="1">
      <c r="B139" s="38" t="s">
        <v>163</v>
      </c>
      <c r="C139" s="48"/>
      <c r="D139" s="48"/>
      <c r="E139" s="1"/>
      <c r="F139" s="25"/>
      <c r="G139" s="1"/>
      <c r="H139" s="1"/>
      <c r="I139" s="1"/>
      <c r="J139" s="1"/>
      <c r="K139" s="1"/>
      <c r="L139" s="1"/>
      <c r="M139" s="1"/>
      <c r="N139" s="1"/>
      <c r="O139" s="1"/>
      <c r="P139" s="1"/>
      <c r="Q139" s="1"/>
      <c r="R139" s="1"/>
      <c r="S139" s="18">
        <v>440</v>
      </c>
      <c r="T139" s="1"/>
      <c r="U139" s="390"/>
      <c r="V139" s="390"/>
      <c r="W139" s="390"/>
      <c r="X139" s="1"/>
      <c r="Y139" s="389">
        <f>+Y90+Y116</f>
        <v>123958697682</v>
      </c>
      <c r="Z139" s="389"/>
      <c r="AA139" s="389"/>
      <c r="AB139" s="389"/>
      <c r="AC139" s="389"/>
      <c r="AD139" s="389"/>
      <c r="AE139" s="389"/>
      <c r="AF139" s="1"/>
      <c r="AG139" s="389">
        <f>IF(ISBLANK($S139)=FALSE,VLOOKUP($S139,'[1]lien ket'!$A:$J,'[1]lien ket'!$J$8,0),0)</f>
        <v>91844029920</v>
      </c>
      <c r="AH139" s="389"/>
      <c r="AI139" s="389"/>
      <c r="AJ139" s="389"/>
      <c r="AK139" s="389"/>
      <c r="AL139" s="389"/>
      <c r="AM139" s="389"/>
      <c r="AO139" s="38" t="s">
        <v>164</v>
      </c>
      <c r="AP139" s="48"/>
      <c r="AQ139" s="48"/>
      <c r="AR139" s="1"/>
      <c r="AS139" s="25"/>
      <c r="AT139" s="1"/>
      <c r="AU139" s="1"/>
      <c r="AV139" s="1"/>
      <c r="AW139" s="1"/>
      <c r="AX139" s="1"/>
      <c r="AY139" s="1"/>
      <c r="AZ139" s="1"/>
      <c r="BA139" s="1"/>
      <c r="BB139" s="1"/>
      <c r="BC139" s="1"/>
      <c r="BD139" s="1"/>
      <c r="BE139" s="390"/>
      <c r="BF139" s="390"/>
      <c r="BG139" s="390"/>
      <c r="BH139" s="1"/>
      <c r="BI139" s="389"/>
      <c r="BJ139" s="389"/>
      <c r="BK139" s="389"/>
      <c r="BL139" s="389"/>
      <c r="BM139" s="389"/>
      <c r="BN139" s="389"/>
      <c r="BO139" s="389"/>
      <c r="BP139" s="1"/>
      <c r="BQ139" s="389"/>
      <c r="BR139" s="389"/>
      <c r="BS139" s="389"/>
      <c r="BT139" s="389"/>
      <c r="BU139" s="389"/>
      <c r="BV139" s="389"/>
      <c r="BW139" s="389"/>
      <c r="BX139" s="25"/>
      <c r="BY139" s="49"/>
      <c r="BZ139" s="49"/>
    </row>
    <row r="140" spans="2:78" s="5" customFormat="1" ht="15.75" thickTop="1">
      <c r="B140" s="1"/>
      <c r="C140" s="48"/>
      <c r="D140" s="28"/>
      <c r="E140" s="1"/>
      <c r="F140" s="25"/>
      <c r="G140" s="1"/>
      <c r="H140" s="1"/>
      <c r="I140" s="1"/>
      <c r="J140" s="1"/>
      <c r="K140" s="1"/>
      <c r="L140" s="1"/>
      <c r="M140" s="1"/>
      <c r="N140" s="1"/>
      <c r="O140" s="1"/>
      <c r="P140" s="1"/>
      <c r="Q140" s="1"/>
      <c r="R140" s="1"/>
      <c r="S140" s="2"/>
      <c r="T140" s="1"/>
      <c r="U140" s="1"/>
      <c r="V140" s="1"/>
      <c r="W140" s="1"/>
      <c r="X140" s="1"/>
      <c r="Y140" s="405"/>
      <c r="Z140" s="405"/>
      <c r="AA140" s="405"/>
      <c r="AB140" s="405"/>
      <c r="AC140" s="405"/>
      <c r="AD140" s="405"/>
      <c r="AE140" s="405"/>
      <c r="AF140" s="25"/>
      <c r="AG140" s="405"/>
      <c r="AH140" s="405"/>
      <c r="AI140" s="405"/>
      <c r="AJ140" s="405"/>
      <c r="AK140" s="405"/>
      <c r="AL140" s="405"/>
      <c r="AM140" s="405"/>
      <c r="AO140" s="1"/>
      <c r="AP140" s="48"/>
      <c r="AQ140" s="28"/>
      <c r="AR140" s="1"/>
      <c r="AS140" s="25"/>
      <c r="AT140" s="1"/>
      <c r="AU140" s="1"/>
      <c r="AV140" s="1"/>
      <c r="AW140" s="1"/>
      <c r="AX140" s="1"/>
      <c r="AY140" s="1"/>
      <c r="AZ140" s="1"/>
      <c r="BA140" s="1"/>
      <c r="BB140" s="1"/>
      <c r="BC140" s="1"/>
      <c r="BD140" s="1"/>
      <c r="BE140" s="1"/>
      <c r="BF140" s="1"/>
      <c r="BG140" s="1"/>
      <c r="BH140" s="1"/>
      <c r="BI140" s="1"/>
      <c r="BJ140" s="1"/>
      <c r="BK140" s="25"/>
      <c r="BL140" s="25"/>
      <c r="BM140" s="25"/>
      <c r="BN140" s="25"/>
      <c r="BO140" s="25"/>
      <c r="BP140" s="25"/>
      <c r="BQ140" s="1"/>
      <c r="BR140" s="25"/>
      <c r="BS140" s="25"/>
      <c r="BT140" s="25"/>
      <c r="BU140" s="25"/>
      <c r="BV140" s="25"/>
      <c r="BW140" s="25"/>
      <c r="BX140" s="25"/>
      <c r="BY140" s="14"/>
      <c r="BZ140" s="14"/>
    </row>
    <row r="141" spans="2:78" s="5" customFormat="1" ht="15.75">
      <c r="B141" s="383" t="s">
        <v>166</v>
      </c>
      <c r="C141" s="383"/>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c r="AF141" s="383"/>
      <c r="AG141" s="383"/>
      <c r="AH141" s="383"/>
      <c r="AI141" s="383"/>
      <c r="AJ141" s="383"/>
      <c r="AK141" s="383"/>
      <c r="AL141" s="383"/>
      <c r="AM141" s="383"/>
      <c r="AO141" s="59" t="s">
        <v>167</v>
      </c>
      <c r="AP141" s="16"/>
      <c r="AQ141" s="16"/>
      <c r="AR141" s="16"/>
      <c r="AS141" s="17"/>
      <c r="AT141" s="16"/>
      <c r="AU141" s="16"/>
      <c r="AV141" s="16"/>
      <c r="AW141" s="16"/>
      <c r="AX141" s="16"/>
      <c r="AY141" s="16"/>
      <c r="AZ141" s="16"/>
      <c r="BA141" s="16"/>
      <c r="BB141" s="16"/>
      <c r="BC141" s="16"/>
      <c r="BD141" s="16"/>
      <c r="BE141" s="16"/>
      <c r="BF141" s="16"/>
      <c r="BG141" s="16"/>
      <c r="BH141" s="16"/>
      <c r="BI141" s="16"/>
      <c r="BJ141" s="16"/>
      <c r="BK141" s="17"/>
      <c r="BL141" s="16"/>
      <c r="BM141" s="16"/>
      <c r="BN141" s="16"/>
      <c r="BO141" s="16"/>
      <c r="BP141" s="16"/>
      <c r="BQ141" s="16"/>
      <c r="BR141" s="17"/>
      <c r="BS141" s="16"/>
      <c r="BT141" s="16"/>
      <c r="BU141" s="16"/>
      <c r="BV141" s="16"/>
      <c r="BW141" s="16"/>
      <c r="BX141" s="16"/>
      <c r="BY141" s="14"/>
      <c r="BZ141" s="14"/>
    </row>
    <row r="142" spans="2:78" s="5" customFormat="1" ht="15">
      <c r="B142" s="384" t="s">
        <v>138</v>
      </c>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4"/>
      <c r="AE142" s="384"/>
      <c r="AF142" s="384"/>
      <c r="AG142" s="384"/>
      <c r="AH142" s="384"/>
      <c r="AI142" s="384"/>
      <c r="AJ142" s="384"/>
      <c r="AK142" s="384"/>
      <c r="AL142" s="384"/>
      <c r="AM142" s="384"/>
      <c r="AO142" s="19" t="s">
        <v>985</v>
      </c>
      <c r="AP142" s="16"/>
      <c r="AQ142" s="16"/>
      <c r="AR142" s="16"/>
      <c r="AS142" s="17"/>
      <c r="AT142" s="16"/>
      <c r="AU142" s="16"/>
      <c r="AV142" s="16"/>
      <c r="AW142" s="16"/>
      <c r="AX142" s="16"/>
      <c r="AY142" s="16"/>
      <c r="AZ142" s="16"/>
      <c r="BA142" s="16"/>
      <c r="BB142" s="16"/>
      <c r="BC142" s="16"/>
      <c r="BD142" s="16"/>
      <c r="BE142" s="16"/>
      <c r="BF142" s="16"/>
      <c r="BG142" s="16"/>
      <c r="BH142" s="16"/>
      <c r="BI142" s="16"/>
      <c r="BJ142" s="16"/>
      <c r="BK142" s="17"/>
      <c r="BL142" s="16"/>
      <c r="BM142" s="16"/>
      <c r="BN142" s="16"/>
      <c r="BO142" s="16"/>
      <c r="BP142" s="16"/>
      <c r="BQ142" s="16"/>
      <c r="BR142" s="17"/>
      <c r="BS142" s="16"/>
      <c r="BT142" s="16"/>
      <c r="BU142" s="16"/>
      <c r="BV142" s="16"/>
      <c r="BW142" s="16"/>
      <c r="BX142" s="16"/>
      <c r="BY142" s="14"/>
      <c r="BZ142" s="14"/>
    </row>
    <row r="143" spans="2:78" s="5" customFormat="1" ht="15">
      <c r="B143" s="1"/>
      <c r="C143" s="1"/>
      <c r="D143" s="1"/>
      <c r="E143" s="1"/>
      <c r="F143" s="3"/>
      <c r="G143" s="1"/>
      <c r="H143" s="1"/>
      <c r="I143" s="1"/>
      <c r="J143" s="1"/>
      <c r="K143" s="1"/>
      <c r="L143" s="1"/>
      <c r="M143" s="1"/>
      <c r="N143" s="1"/>
      <c r="O143" s="1"/>
      <c r="P143" s="1"/>
      <c r="Q143" s="1"/>
      <c r="R143" s="1"/>
      <c r="S143" s="1"/>
      <c r="T143" s="1"/>
      <c r="U143" s="1"/>
      <c r="V143" s="1"/>
      <c r="W143" s="1"/>
      <c r="X143" s="1"/>
      <c r="Y143" s="1"/>
      <c r="Z143" s="1"/>
      <c r="AA143" s="3"/>
      <c r="AB143" s="1"/>
      <c r="AC143" s="1"/>
      <c r="AD143" s="1"/>
      <c r="AE143" s="1"/>
      <c r="AF143" s="1"/>
      <c r="AG143" s="1"/>
      <c r="AH143" s="3"/>
      <c r="AI143" s="1"/>
      <c r="AJ143" s="1"/>
      <c r="AK143" s="1"/>
      <c r="AL143" s="1"/>
      <c r="AM143" s="1"/>
      <c r="AO143" s="1"/>
      <c r="AP143" s="1"/>
      <c r="AQ143" s="1"/>
      <c r="AR143" s="1"/>
      <c r="AS143" s="3"/>
      <c r="AT143" s="1"/>
      <c r="AU143" s="1"/>
      <c r="AV143" s="1"/>
      <c r="AW143" s="1"/>
      <c r="AX143" s="1"/>
      <c r="AY143" s="1"/>
      <c r="AZ143" s="1"/>
      <c r="BA143" s="1"/>
      <c r="BB143" s="1"/>
      <c r="BC143" s="1"/>
      <c r="BD143" s="1"/>
      <c r="BE143" s="1"/>
      <c r="BF143" s="1"/>
      <c r="BG143" s="1"/>
      <c r="BH143" s="1"/>
      <c r="BI143" s="1"/>
      <c r="BJ143" s="1"/>
      <c r="BK143" s="3"/>
      <c r="BL143" s="1"/>
      <c r="BM143" s="1"/>
      <c r="BN143" s="1"/>
      <c r="BO143" s="1"/>
      <c r="BP143" s="1"/>
      <c r="BQ143" s="1"/>
      <c r="BR143" s="3"/>
      <c r="BS143" s="1"/>
      <c r="BT143" s="1"/>
      <c r="BU143" s="1"/>
      <c r="BV143" s="1"/>
      <c r="BW143" s="1"/>
      <c r="BX143" s="1"/>
      <c r="BY143" s="14"/>
      <c r="BZ143" s="14"/>
    </row>
    <row r="144" spans="2:78" s="5" customFormat="1" ht="34.5" customHeight="1">
      <c r="B144" s="60" t="s">
        <v>168</v>
      </c>
      <c r="C144" s="12"/>
      <c r="D144" s="12"/>
      <c r="E144" s="12"/>
      <c r="F144" s="13"/>
      <c r="G144" s="12"/>
      <c r="H144" s="12"/>
      <c r="I144" s="12"/>
      <c r="J144" s="12"/>
      <c r="K144" s="12"/>
      <c r="L144" s="12"/>
      <c r="M144" s="12"/>
      <c r="N144" s="12"/>
      <c r="O144" s="12"/>
      <c r="P144" s="12"/>
      <c r="Q144" s="12"/>
      <c r="R144" s="1"/>
      <c r="S144" s="61" t="s">
        <v>987</v>
      </c>
      <c r="T144" s="1"/>
      <c r="U144" s="385" t="s">
        <v>988</v>
      </c>
      <c r="V144" s="386"/>
      <c r="W144" s="386"/>
      <c r="X144" s="1"/>
      <c r="Y144" s="387" t="str">
        <f>Y8</f>
        <v>30/09/2010</v>
      </c>
      <c r="Z144" s="387"/>
      <c r="AA144" s="387"/>
      <c r="AB144" s="387"/>
      <c r="AC144" s="387"/>
      <c r="AD144" s="387"/>
      <c r="AE144" s="387"/>
      <c r="AF144" s="62"/>
      <c r="AG144" s="388" t="str">
        <f>AG8</f>
        <v>01/01/2010</v>
      </c>
      <c r="AH144" s="388"/>
      <c r="AI144" s="388"/>
      <c r="AJ144" s="388"/>
      <c r="AK144" s="388"/>
      <c r="AL144" s="388"/>
      <c r="AM144" s="388"/>
      <c r="AO144" s="63" t="s">
        <v>169</v>
      </c>
      <c r="AP144" s="1"/>
      <c r="AQ144" s="1"/>
      <c r="AR144" s="1"/>
      <c r="AS144" s="3"/>
      <c r="AT144" s="1"/>
      <c r="AU144" s="1"/>
      <c r="AV144" s="1"/>
      <c r="AW144" s="1"/>
      <c r="AX144" s="1"/>
      <c r="AY144" s="1"/>
      <c r="AZ144" s="1"/>
      <c r="BA144" s="1"/>
      <c r="BB144" s="1"/>
      <c r="BC144" s="1"/>
      <c r="BD144" s="1"/>
      <c r="BE144" s="12"/>
      <c r="BF144" s="26" t="s">
        <v>992</v>
      </c>
      <c r="BG144" s="12"/>
      <c r="BH144" s="1"/>
      <c r="BI144" s="408" t="str">
        <f>BI8</f>
        <v>Closing</v>
      </c>
      <c r="BJ144" s="408"/>
      <c r="BK144" s="408"/>
      <c r="BL144" s="408"/>
      <c r="BM144" s="408"/>
      <c r="BN144" s="408"/>
      <c r="BO144" s="408"/>
      <c r="BP144" s="1"/>
      <c r="BQ144" s="408" t="str">
        <f>BQ8</f>
        <v>Opening</v>
      </c>
      <c r="BR144" s="408"/>
      <c r="BS144" s="408"/>
      <c r="BT144" s="408"/>
      <c r="BU144" s="408"/>
      <c r="BV144" s="408"/>
      <c r="BW144" s="408"/>
      <c r="BX144" s="27"/>
      <c r="BY144" s="14"/>
      <c r="BZ144" s="14"/>
    </row>
    <row r="145" spans="2:78" s="5" customFormat="1" ht="15">
      <c r="B145" s="1"/>
      <c r="C145" s="28"/>
      <c r="D145" s="28"/>
      <c r="E145" s="1"/>
      <c r="F145" s="3"/>
      <c r="G145" s="1"/>
      <c r="H145" s="1"/>
      <c r="I145" s="1"/>
      <c r="J145" s="1"/>
      <c r="K145" s="1"/>
      <c r="L145" s="1"/>
      <c r="M145" s="1"/>
      <c r="N145" s="1"/>
      <c r="O145" s="1"/>
      <c r="P145" s="1"/>
      <c r="Q145" s="1"/>
      <c r="R145" s="1"/>
      <c r="S145" s="64"/>
      <c r="T145" s="1"/>
      <c r="U145" s="1"/>
      <c r="V145" s="1"/>
      <c r="W145" s="1"/>
      <c r="X145" s="1"/>
      <c r="Y145" s="405"/>
      <c r="Z145" s="405"/>
      <c r="AA145" s="405"/>
      <c r="AB145" s="405"/>
      <c r="AC145" s="405"/>
      <c r="AD145" s="405"/>
      <c r="AE145" s="405"/>
      <c r="AF145" s="1"/>
      <c r="AG145" s="405"/>
      <c r="AH145" s="405"/>
      <c r="AI145" s="405"/>
      <c r="AJ145" s="405"/>
      <c r="AK145" s="405"/>
      <c r="AL145" s="405"/>
      <c r="AM145" s="405"/>
      <c r="AO145" s="1"/>
      <c r="AP145" s="28"/>
      <c r="AQ145" s="28"/>
      <c r="AR145" s="1"/>
      <c r="AS145" s="3"/>
      <c r="AT145" s="1"/>
      <c r="AU145" s="1"/>
      <c r="AV145" s="1"/>
      <c r="AW145" s="1"/>
      <c r="AX145" s="1"/>
      <c r="AY145" s="1"/>
      <c r="AZ145" s="1"/>
      <c r="BA145" s="1"/>
      <c r="BB145" s="1"/>
      <c r="BC145" s="1"/>
      <c r="BD145" s="1"/>
      <c r="BE145" s="1"/>
      <c r="BF145" s="1"/>
      <c r="BG145" s="1"/>
      <c r="BH145" s="1"/>
      <c r="BI145" s="405"/>
      <c r="BJ145" s="405"/>
      <c r="BK145" s="405"/>
      <c r="BL145" s="405"/>
      <c r="BM145" s="405"/>
      <c r="BN145" s="405"/>
      <c r="BO145" s="405"/>
      <c r="BP145" s="1"/>
      <c r="BQ145" s="405"/>
      <c r="BR145" s="405"/>
      <c r="BS145" s="405"/>
      <c r="BT145" s="405"/>
      <c r="BU145" s="405"/>
      <c r="BV145" s="405"/>
      <c r="BW145" s="405"/>
      <c r="BX145" s="3"/>
      <c r="BY145" s="14"/>
      <c r="BZ145" s="14"/>
    </row>
    <row r="146" spans="2:78" s="5" customFormat="1" ht="15">
      <c r="B146" s="65" t="s">
        <v>170</v>
      </c>
      <c r="C146" s="66"/>
      <c r="D146" s="28"/>
      <c r="E146" s="1"/>
      <c r="F146" s="3"/>
      <c r="G146" s="1"/>
      <c r="H146" s="1"/>
      <c r="I146" s="1"/>
      <c r="J146" s="1"/>
      <c r="K146" s="1"/>
      <c r="L146" s="1"/>
      <c r="M146" s="1"/>
      <c r="N146" s="1"/>
      <c r="O146" s="1"/>
      <c r="P146" s="1"/>
      <c r="Q146" s="1"/>
      <c r="R146" s="1"/>
      <c r="S146" s="67" t="s">
        <v>171</v>
      </c>
      <c r="T146" s="1"/>
      <c r="U146" s="1"/>
      <c r="V146" s="1"/>
      <c r="W146" s="1"/>
      <c r="X146" s="1"/>
      <c r="Y146" s="405">
        <f>IF(ISBLANK($S146)=FALSE,VLOOKUP($S146,'[1]lien ket'!$A:$J,'[1]lien ket'!$F$8,0),0)</f>
        <v>0</v>
      </c>
      <c r="Z146" s="405"/>
      <c r="AA146" s="405"/>
      <c r="AB146" s="405"/>
      <c r="AC146" s="405"/>
      <c r="AD146" s="405"/>
      <c r="AE146" s="405"/>
      <c r="AF146" s="1"/>
      <c r="AG146" s="405">
        <f>IF(ISBLANK($S146)=FALSE,VLOOKUP($S146,'[1]lien ket'!$A:$J,'[1]lien ket'!$J$8,0),0)</f>
        <v>0</v>
      </c>
      <c r="AH146" s="405"/>
      <c r="AI146" s="405"/>
      <c r="AJ146" s="405"/>
      <c r="AK146" s="405"/>
      <c r="AL146" s="405"/>
      <c r="AM146" s="405"/>
      <c r="AO146" s="65" t="s">
        <v>172</v>
      </c>
      <c r="AP146" s="66"/>
      <c r="AQ146" s="28"/>
      <c r="AR146" s="1"/>
      <c r="AS146" s="3"/>
      <c r="AT146" s="1"/>
      <c r="AU146" s="1"/>
      <c r="AV146" s="1"/>
      <c r="AW146" s="1"/>
      <c r="AX146" s="1"/>
      <c r="AY146" s="1"/>
      <c r="AZ146" s="1"/>
      <c r="BA146" s="1"/>
      <c r="BB146" s="1"/>
      <c r="BC146" s="1"/>
      <c r="BD146" s="1"/>
      <c r="BE146" s="1"/>
      <c r="BF146" s="1"/>
      <c r="BG146" s="1"/>
      <c r="BH146" s="1"/>
      <c r="BI146" s="405"/>
      <c r="BJ146" s="405"/>
      <c r="BK146" s="405"/>
      <c r="BL146" s="405"/>
      <c r="BM146" s="405"/>
      <c r="BN146" s="405"/>
      <c r="BO146" s="405"/>
      <c r="BP146" s="1"/>
      <c r="BQ146" s="405"/>
      <c r="BR146" s="405"/>
      <c r="BS146" s="405"/>
      <c r="BT146" s="405"/>
      <c r="BU146" s="405"/>
      <c r="BV146" s="405"/>
      <c r="BW146" s="405"/>
      <c r="BX146" s="3"/>
      <c r="BY146" s="14"/>
      <c r="BZ146" s="14"/>
    </row>
    <row r="147" spans="2:78" s="5" customFormat="1" ht="15">
      <c r="B147" s="65" t="s">
        <v>173</v>
      </c>
      <c r="C147" s="66"/>
      <c r="D147" s="28"/>
      <c r="E147" s="1"/>
      <c r="F147" s="3"/>
      <c r="G147" s="1"/>
      <c r="H147" s="1"/>
      <c r="I147" s="1"/>
      <c r="J147" s="1"/>
      <c r="K147" s="1"/>
      <c r="L147" s="1"/>
      <c r="M147" s="1"/>
      <c r="N147" s="1"/>
      <c r="O147" s="1"/>
      <c r="P147" s="1"/>
      <c r="Q147" s="1"/>
      <c r="R147" s="1"/>
      <c r="S147" s="67" t="s">
        <v>174</v>
      </c>
      <c r="T147" s="1"/>
      <c r="U147" s="1"/>
      <c r="V147" s="1"/>
      <c r="W147" s="1"/>
      <c r="X147" s="1"/>
      <c r="Y147" s="405">
        <f>IF(ISBLANK($S147)=FALSE,VLOOKUP($S147,'[1]lien ket'!$A:$J,'[1]lien ket'!$F$8,0),0)</f>
        <v>0</v>
      </c>
      <c r="Z147" s="405"/>
      <c r="AA147" s="405"/>
      <c r="AB147" s="405"/>
      <c r="AC147" s="405"/>
      <c r="AD147" s="405"/>
      <c r="AE147" s="405"/>
      <c r="AF147" s="1"/>
      <c r="AG147" s="405">
        <f>IF(ISBLANK($S147)=FALSE,VLOOKUP($S147,'[1]lien ket'!$A:$J,'[1]lien ket'!$J$8,0),0)</f>
        <v>0</v>
      </c>
      <c r="AH147" s="405"/>
      <c r="AI147" s="405"/>
      <c r="AJ147" s="405"/>
      <c r="AK147" s="405"/>
      <c r="AL147" s="405"/>
      <c r="AM147" s="405"/>
      <c r="AO147" s="65" t="s">
        <v>175</v>
      </c>
      <c r="AP147" s="66"/>
      <c r="AQ147" s="28"/>
      <c r="AR147" s="1"/>
      <c r="AS147" s="3"/>
      <c r="AT147" s="1"/>
      <c r="AU147" s="1"/>
      <c r="AV147" s="1"/>
      <c r="AW147" s="1"/>
      <c r="AX147" s="1"/>
      <c r="AY147" s="1"/>
      <c r="AZ147" s="1"/>
      <c r="BA147" s="1"/>
      <c r="BB147" s="1"/>
      <c r="BC147" s="1"/>
      <c r="BD147" s="1"/>
      <c r="BE147" s="1"/>
      <c r="BF147" s="1"/>
      <c r="BG147" s="1"/>
      <c r="BH147" s="1"/>
      <c r="BI147" s="405"/>
      <c r="BJ147" s="405"/>
      <c r="BK147" s="405"/>
      <c r="BL147" s="405"/>
      <c r="BM147" s="405"/>
      <c r="BN147" s="405"/>
      <c r="BO147" s="405"/>
      <c r="BP147" s="1"/>
      <c r="BQ147" s="405"/>
      <c r="BR147" s="405"/>
      <c r="BS147" s="405"/>
      <c r="BT147" s="405"/>
      <c r="BU147" s="405"/>
      <c r="BV147" s="405"/>
      <c r="BW147" s="405"/>
      <c r="BX147" s="3"/>
      <c r="BY147" s="14"/>
      <c r="BZ147" s="14"/>
    </row>
    <row r="148" spans="2:78" s="5" customFormat="1" ht="15">
      <c r="B148" s="65" t="s">
        <v>176</v>
      </c>
      <c r="C148" s="66"/>
      <c r="D148" s="28"/>
      <c r="E148" s="1"/>
      <c r="F148" s="3"/>
      <c r="G148" s="1"/>
      <c r="H148" s="1"/>
      <c r="I148" s="1"/>
      <c r="J148" s="1"/>
      <c r="K148" s="1"/>
      <c r="L148" s="1"/>
      <c r="M148" s="1"/>
      <c r="N148" s="1"/>
      <c r="O148" s="1"/>
      <c r="P148" s="1"/>
      <c r="Q148" s="1"/>
      <c r="R148" s="1"/>
      <c r="S148" s="67" t="s">
        <v>177</v>
      </c>
      <c r="T148" s="1"/>
      <c r="U148" s="1"/>
      <c r="V148" s="1"/>
      <c r="W148" s="1"/>
      <c r="X148" s="1"/>
      <c r="Y148" s="405">
        <f>IF(ISBLANK($S148)=FALSE,VLOOKUP($S148,'[1]lien ket'!$A:$J,'[1]lien ket'!$F$8,0),0)</f>
        <v>0</v>
      </c>
      <c r="Z148" s="405"/>
      <c r="AA148" s="405"/>
      <c r="AB148" s="405"/>
      <c r="AC148" s="405"/>
      <c r="AD148" s="405"/>
      <c r="AE148" s="405"/>
      <c r="AF148" s="1"/>
      <c r="AG148" s="405">
        <f>IF(ISBLANK($S148)=FALSE,VLOOKUP($S148,'[1]lien ket'!$A:$J,'[1]lien ket'!$J$8,0),0)</f>
        <v>0</v>
      </c>
      <c r="AH148" s="405"/>
      <c r="AI148" s="405"/>
      <c r="AJ148" s="405"/>
      <c r="AK148" s="405"/>
      <c r="AL148" s="405"/>
      <c r="AM148" s="405"/>
      <c r="AO148" s="65" t="s">
        <v>178</v>
      </c>
      <c r="AP148" s="66"/>
      <c r="AQ148" s="28"/>
      <c r="AR148" s="1"/>
      <c r="AS148" s="3"/>
      <c r="AT148" s="1"/>
      <c r="AU148" s="1"/>
      <c r="AV148" s="1"/>
      <c r="AW148" s="1"/>
      <c r="AX148" s="1"/>
      <c r="AY148" s="1"/>
      <c r="AZ148" s="1"/>
      <c r="BA148" s="1"/>
      <c r="BB148" s="1"/>
      <c r="BC148" s="1"/>
      <c r="BD148" s="1"/>
      <c r="BE148" s="1"/>
      <c r="BF148" s="1"/>
      <c r="BG148" s="1"/>
      <c r="BH148" s="1"/>
      <c r="BI148" s="405"/>
      <c r="BJ148" s="405"/>
      <c r="BK148" s="405"/>
      <c r="BL148" s="405"/>
      <c r="BM148" s="405"/>
      <c r="BN148" s="405"/>
      <c r="BO148" s="405"/>
      <c r="BP148" s="1"/>
      <c r="BQ148" s="405"/>
      <c r="BR148" s="405"/>
      <c r="BS148" s="405"/>
      <c r="BT148" s="405"/>
      <c r="BU148" s="405"/>
      <c r="BV148" s="405"/>
      <c r="BW148" s="405"/>
      <c r="BX148" s="3"/>
      <c r="BY148" s="14"/>
      <c r="BZ148" s="14"/>
    </row>
    <row r="149" spans="2:78" s="5" customFormat="1" ht="15">
      <c r="B149" s="65" t="s">
        <v>179</v>
      </c>
      <c r="C149" s="66"/>
      <c r="D149" s="28"/>
      <c r="E149" s="1"/>
      <c r="F149" s="68"/>
      <c r="G149" s="1"/>
      <c r="H149" s="1"/>
      <c r="I149" s="1"/>
      <c r="J149" s="1"/>
      <c r="K149" s="1"/>
      <c r="L149" s="1"/>
      <c r="M149" s="1"/>
      <c r="N149" s="1"/>
      <c r="O149" s="1"/>
      <c r="P149" s="1"/>
      <c r="Q149" s="1"/>
      <c r="R149" s="1"/>
      <c r="S149" s="67" t="s">
        <v>180</v>
      </c>
      <c r="T149" s="1"/>
      <c r="U149" s="1"/>
      <c r="V149" s="1"/>
      <c r="W149" s="1"/>
      <c r="X149" s="1"/>
      <c r="Y149" s="405">
        <f>IF(ISBLANK($S149)=FALSE,VLOOKUP($S149,'[1]lien ket'!$A:$J,'[1]lien ket'!$F$8,0),0)</f>
        <v>0</v>
      </c>
      <c r="Z149" s="405"/>
      <c r="AA149" s="405"/>
      <c r="AB149" s="405"/>
      <c r="AC149" s="405"/>
      <c r="AD149" s="405"/>
      <c r="AE149" s="405"/>
      <c r="AF149" s="1"/>
      <c r="AG149" s="405">
        <f>IF(ISBLANK($S149)=FALSE,VLOOKUP($S149,'[1]lien ket'!$A:$J,'[1]lien ket'!$J$8,0),0)</f>
        <v>0</v>
      </c>
      <c r="AH149" s="405"/>
      <c r="AI149" s="405"/>
      <c r="AJ149" s="405"/>
      <c r="AK149" s="405"/>
      <c r="AL149" s="405"/>
      <c r="AM149" s="405"/>
      <c r="AO149" s="65" t="s">
        <v>181</v>
      </c>
      <c r="AP149" s="66"/>
      <c r="AQ149" s="28"/>
      <c r="AR149" s="1"/>
      <c r="AS149" s="68"/>
      <c r="AT149" s="1"/>
      <c r="AU149" s="1"/>
      <c r="AV149" s="1"/>
      <c r="AW149" s="1"/>
      <c r="AX149" s="1"/>
      <c r="AY149" s="1"/>
      <c r="AZ149" s="1"/>
      <c r="BA149" s="1"/>
      <c r="BB149" s="1"/>
      <c r="BC149" s="1"/>
      <c r="BD149" s="1"/>
      <c r="BE149" s="1"/>
      <c r="BF149" s="1"/>
      <c r="BG149" s="1"/>
      <c r="BH149" s="1"/>
      <c r="BI149" s="405"/>
      <c r="BJ149" s="405"/>
      <c r="BK149" s="405"/>
      <c r="BL149" s="405"/>
      <c r="BM149" s="405"/>
      <c r="BN149" s="405"/>
      <c r="BO149" s="405"/>
      <c r="BP149" s="1"/>
      <c r="BQ149" s="405"/>
      <c r="BR149" s="405"/>
      <c r="BS149" s="405"/>
      <c r="BT149" s="405"/>
      <c r="BU149" s="405"/>
      <c r="BV149" s="405"/>
      <c r="BW149" s="405"/>
      <c r="BX149" s="3"/>
      <c r="BY149" s="14"/>
      <c r="BZ149" s="14"/>
    </row>
    <row r="150" spans="2:78" s="5" customFormat="1" ht="15">
      <c r="B150" s="65" t="s">
        <v>182</v>
      </c>
      <c r="C150" s="66"/>
      <c r="D150" s="28"/>
      <c r="E150" s="1"/>
      <c r="F150" s="68"/>
      <c r="G150" s="1"/>
      <c r="H150" s="1"/>
      <c r="I150" s="1"/>
      <c r="J150" s="1"/>
      <c r="K150" s="1"/>
      <c r="L150" s="1"/>
      <c r="M150" s="1"/>
      <c r="N150" s="1"/>
      <c r="O150" s="1"/>
      <c r="P150" s="1"/>
      <c r="Q150" s="1"/>
      <c r="R150" s="1"/>
      <c r="S150" s="67" t="s">
        <v>183</v>
      </c>
      <c r="T150" s="1"/>
      <c r="U150" s="1"/>
      <c r="V150" s="1"/>
      <c r="W150" s="1"/>
      <c r="X150" s="1"/>
      <c r="Y150" s="406">
        <f>IF(ISBLANK($S150)=FALSE,VLOOKUP($S150,'[1]lien ket'!$A:$J,'[1]lien ket'!$F$8,0),0)</f>
        <v>0</v>
      </c>
      <c r="Z150" s="406"/>
      <c r="AA150" s="406"/>
      <c r="AB150" s="406"/>
      <c r="AC150" s="406"/>
      <c r="AD150" s="406"/>
      <c r="AE150" s="406"/>
      <c r="AF150" s="69"/>
      <c r="AG150" s="406">
        <f>IF(ISBLANK($S150)=FALSE,VLOOKUP($S150,'[1]lien ket'!$A:$J,'[1]lien ket'!$J$8,0),0)</f>
        <v>0</v>
      </c>
      <c r="AH150" s="406"/>
      <c r="AI150" s="406"/>
      <c r="AJ150" s="406"/>
      <c r="AK150" s="406"/>
      <c r="AL150" s="406"/>
      <c r="AM150" s="406"/>
      <c r="AO150" s="65"/>
      <c r="AP150" s="66"/>
      <c r="AQ150" s="28"/>
      <c r="AR150" s="1"/>
      <c r="AS150" s="68"/>
      <c r="AT150" s="1"/>
      <c r="AU150" s="1"/>
      <c r="AV150" s="1"/>
      <c r="AW150" s="1"/>
      <c r="AX150" s="1"/>
      <c r="AY150" s="1"/>
      <c r="AZ150" s="1"/>
      <c r="BA150" s="1"/>
      <c r="BB150" s="1"/>
      <c r="BC150" s="1"/>
      <c r="BD150" s="1"/>
      <c r="BE150" s="1"/>
      <c r="BF150" s="1"/>
      <c r="BG150" s="1"/>
      <c r="BH150" s="1"/>
      <c r="BI150" s="3"/>
      <c r="BJ150" s="3"/>
      <c r="BK150" s="3"/>
      <c r="BL150" s="3"/>
      <c r="BM150" s="3"/>
      <c r="BN150" s="3"/>
      <c r="BO150" s="3"/>
      <c r="BP150" s="1"/>
      <c r="BQ150" s="3"/>
      <c r="BR150" s="3"/>
      <c r="BS150" s="3"/>
      <c r="BT150" s="3"/>
      <c r="BU150" s="3"/>
      <c r="BV150" s="3"/>
      <c r="BW150" s="3"/>
      <c r="BX150" s="3"/>
      <c r="BY150" s="14"/>
      <c r="BZ150" s="14"/>
    </row>
    <row r="151" spans="2:78" s="5" customFormat="1" ht="15">
      <c r="B151" s="65" t="s">
        <v>184</v>
      </c>
      <c r="C151" s="66"/>
      <c r="D151" s="28"/>
      <c r="E151" s="1"/>
      <c r="F151" s="68"/>
      <c r="G151" s="1"/>
      <c r="H151" s="1"/>
      <c r="I151" s="1"/>
      <c r="J151" s="1"/>
      <c r="K151" s="1"/>
      <c r="L151" s="1"/>
      <c r="M151" s="1"/>
      <c r="N151" s="1"/>
      <c r="O151" s="1"/>
      <c r="P151" s="1"/>
      <c r="Q151" s="1"/>
      <c r="R151" s="1"/>
      <c r="S151" s="67" t="s">
        <v>185</v>
      </c>
      <c r="T151" s="1"/>
      <c r="U151" s="1"/>
      <c r="V151" s="1"/>
      <c r="W151" s="1"/>
      <c r="X151" s="1"/>
      <c r="Y151" s="407">
        <f>IF(ISBLANK($S151)=FALSE,VLOOKUP($S151,'[1]lien ket'!$A:$J,'[1]lien ket'!$F$8,0),0)</f>
        <v>0</v>
      </c>
      <c r="Z151" s="407"/>
      <c r="AA151" s="407"/>
      <c r="AB151" s="407"/>
      <c r="AC151" s="407"/>
      <c r="AD151" s="407"/>
      <c r="AE151" s="407"/>
      <c r="AF151" s="1"/>
      <c r="AG151" s="405" t="e">
        <f>IF(ISBLANK($S151)=FALSE,VLOOKUP($S151,'[1]lien ket'!$A:$J,'[1]lien ket'!$J$8,0),0)</f>
        <v>#REF!</v>
      </c>
      <c r="AH151" s="405"/>
      <c r="AI151" s="405"/>
      <c r="AJ151" s="405"/>
      <c r="AK151" s="405"/>
      <c r="AL151" s="405"/>
      <c r="AM151" s="405"/>
      <c r="AO151" s="65" t="s">
        <v>186</v>
      </c>
      <c r="AP151" s="66"/>
      <c r="AQ151" s="28"/>
      <c r="AR151" s="1"/>
      <c r="AS151" s="68"/>
      <c r="AT151" s="1"/>
      <c r="AU151" s="1"/>
      <c r="AV151" s="1"/>
      <c r="AW151" s="1"/>
      <c r="AX151" s="1"/>
      <c r="AY151" s="1"/>
      <c r="AZ151" s="1"/>
      <c r="BA151" s="1"/>
      <c r="BB151" s="1"/>
      <c r="BC151" s="1"/>
      <c r="BD151" s="1"/>
      <c r="BE151" s="1"/>
      <c r="BF151" s="1"/>
      <c r="BG151" s="1"/>
      <c r="BH151" s="1"/>
      <c r="BI151" s="405"/>
      <c r="BJ151" s="405"/>
      <c r="BK151" s="405"/>
      <c r="BL151" s="405"/>
      <c r="BM151" s="405"/>
      <c r="BN151" s="405"/>
      <c r="BO151" s="405"/>
      <c r="BP151" s="1"/>
      <c r="BQ151" s="405"/>
      <c r="BR151" s="405"/>
      <c r="BS151" s="405"/>
      <c r="BT151" s="405"/>
      <c r="BU151" s="405"/>
      <c r="BV151" s="405"/>
      <c r="BW151" s="405"/>
      <c r="BX151" s="3"/>
      <c r="BY151" s="14"/>
      <c r="BZ151" s="14"/>
    </row>
    <row r="152" spans="1:78" s="5" customFormat="1" ht="15">
      <c r="A152" s="66"/>
      <c r="B152" s="1"/>
      <c r="C152" s="28"/>
      <c r="D152" s="28"/>
      <c r="E152" s="1"/>
      <c r="F152" s="68"/>
      <c r="G152" s="1"/>
      <c r="H152" s="1"/>
      <c r="I152" s="1"/>
      <c r="J152" s="1"/>
      <c r="K152" s="1"/>
      <c r="L152" s="1"/>
      <c r="M152" s="1"/>
      <c r="N152" s="1"/>
      <c r="O152" s="1"/>
      <c r="P152" s="1"/>
      <c r="Q152" s="1"/>
      <c r="R152" s="1"/>
      <c r="S152" s="1"/>
      <c r="T152" s="1"/>
      <c r="U152" s="1"/>
      <c r="V152" s="1"/>
      <c r="W152" s="1"/>
      <c r="X152" s="1"/>
      <c r="Y152" s="1"/>
      <c r="Z152" s="1"/>
      <c r="AA152" s="68"/>
      <c r="AB152" s="68"/>
      <c r="AC152" s="68"/>
      <c r="AD152" s="68"/>
      <c r="AE152" s="68"/>
      <c r="AF152" s="68"/>
      <c r="AG152" s="1"/>
      <c r="AH152" s="68"/>
      <c r="AI152" s="68"/>
      <c r="AJ152" s="68"/>
      <c r="AK152" s="68"/>
      <c r="AL152" s="68"/>
      <c r="AM152" s="68"/>
      <c r="AO152" s="1"/>
      <c r="AP152" s="28"/>
      <c r="AQ152" s="28"/>
      <c r="AR152" s="1"/>
      <c r="AS152" s="68"/>
      <c r="AT152" s="1"/>
      <c r="AU152" s="1"/>
      <c r="AV152" s="1"/>
      <c r="AW152" s="1"/>
      <c r="AX152" s="1"/>
      <c r="AY152" s="1"/>
      <c r="AZ152" s="1"/>
      <c r="BA152" s="1"/>
      <c r="BB152" s="1"/>
      <c r="BC152" s="1"/>
      <c r="BD152" s="1"/>
      <c r="BE152" s="1"/>
      <c r="BF152" s="1"/>
      <c r="BG152" s="1"/>
      <c r="BH152" s="1"/>
      <c r="BI152" s="1"/>
      <c r="BJ152" s="1"/>
      <c r="BK152" s="68"/>
      <c r="BL152" s="68"/>
      <c r="BM152" s="68"/>
      <c r="BN152" s="68"/>
      <c r="BO152" s="68"/>
      <c r="BP152" s="68"/>
      <c r="BQ152" s="1"/>
      <c r="BR152" s="68"/>
      <c r="BS152" s="68"/>
      <c r="BT152" s="68"/>
      <c r="BU152" s="68"/>
      <c r="BV152" s="68"/>
      <c r="BW152" s="68"/>
      <c r="BX152" s="68"/>
      <c r="BY152" s="14"/>
      <c r="BZ152" s="14"/>
    </row>
    <row r="153" spans="1:78" s="5" customFormat="1" ht="15">
      <c r="A153" s="66"/>
      <c r="B153" s="70" t="s">
        <v>187</v>
      </c>
      <c r="C153" s="28"/>
      <c r="D153" s="28"/>
      <c r="E153" s="1"/>
      <c r="F153" s="68"/>
      <c r="G153" s="1"/>
      <c r="H153" s="1"/>
      <c r="I153" s="1"/>
      <c r="J153" s="1"/>
      <c r="K153" s="1"/>
      <c r="L153" s="1"/>
      <c r="M153" s="1"/>
      <c r="N153" s="1"/>
      <c r="O153" s="1"/>
      <c r="P153" s="1"/>
      <c r="Q153" s="1"/>
      <c r="R153" s="1"/>
      <c r="S153" s="1"/>
      <c r="T153" s="1"/>
      <c r="U153" s="1"/>
      <c r="V153" s="1"/>
      <c r="W153" s="1"/>
      <c r="X153" s="1"/>
      <c r="Y153" s="1"/>
      <c r="Z153" s="1"/>
      <c r="AA153" s="68"/>
      <c r="AB153" s="68"/>
      <c r="AC153" s="68"/>
      <c r="AD153" s="68"/>
      <c r="AE153" s="68"/>
      <c r="AF153" s="68"/>
      <c r="AG153" s="1"/>
      <c r="AH153" s="68"/>
      <c r="AI153" s="68"/>
      <c r="AJ153" s="68"/>
      <c r="AK153" s="68"/>
      <c r="AL153" s="68"/>
      <c r="AM153" s="68"/>
      <c r="AO153" s="70" t="s">
        <v>188</v>
      </c>
      <c r="AP153" s="28"/>
      <c r="AQ153" s="28"/>
      <c r="AR153" s="1"/>
      <c r="AS153" s="68"/>
      <c r="AT153" s="1"/>
      <c r="AU153" s="1"/>
      <c r="AV153" s="1"/>
      <c r="AW153" s="1"/>
      <c r="AX153" s="1"/>
      <c r="AY153" s="1"/>
      <c r="AZ153" s="1"/>
      <c r="BA153" s="1"/>
      <c r="BB153" s="1"/>
      <c r="BC153" s="1"/>
      <c r="BD153" s="1"/>
      <c r="BE153" s="1"/>
      <c r="BF153" s="1"/>
      <c r="BG153" s="1"/>
      <c r="BH153" s="1"/>
      <c r="BI153" s="1"/>
      <c r="BJ153" s="1"/>
      <c r="BK153" s="68"/>
      <c r="BL153" s="68"/>
      <c r="BM153" s="68"/>
      <c r="BN153" s="68"/>
      <c r="BO153" s="68"/>
      <c r="BP153" s="68"/>
      <c r="BQ153" s="1"/>
      <c r="BR153" s="68"/>
      <c r="BS153" s="68"/>
      <c r="BT153" s="68"/>
      <c r="BU153" s="68"/>
      <c r="BV153" s="68"/>
      <c r="BW153" s="68"/>
      <c r="BX153" s="68"/>
      <c r="BY153" s="14"/>
      <c r="BZ153" s="14"/>
    </row>
    <row r="154" spans="1:78" s="5" customFormat="1" ht="15">
      <c r="A154" s="1"/>
      <c r="B154" s="2"/>
      <c r="C154" s="2"/>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O154" s="2"/>
      <c r="AP154" s="2"/>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4"/>
      <c r="BZ154" s="14"/>
    </row>
    <row r="155" spans="1:78" s="5" customFormat="1" ht="15">
      <c r="A155" s="1"/>
      <c r="B155" s="71"/>
      <c r="C155" s="72"/>
      <c r="D155" s="73"/>
      <c r="E155" s="73"/>
      <c r="F155" s="73"/>
      <c r="G155" s="73"/>
      <c r="H155" s="73"/>
      <c r="I155" s="73"/>
      <c r="J155" s="73"/>
      <c r="K155" s="73"/>
      <c r="L155" s="73"/>
      <c r="M155" s="73"/>
      <c r="N155" s="73"/>
      <c r="O155" s="73"/>
      <c r="P155" s="73"/>
      <c r="Q155" s="73"/>
      <c r="R155" s="73"/>
      <c r="S155" s="73"/>
      <c r="T155" s="73"/>
      <c r="U155" s="73"/>
      <c r="V155" s="73"/>
      <c r="W155" s="73"/>
      <c r="X155" s="73"/>
      <c r="Y155" s="74"/>
      <c r="Z155" s="361" t="str">
        <f>'[1]Danh muc'!$B$10</f>
        <v>Đông Triều, ngày 01 tháng 07 năm 2010</v>
      </c>
      <c r="AA155" s="361"/>
      <c r="AB155" s="361"/>
      <c r="AC155" s="361"/>
      <c r="AD155" s="361"/>
      <c r="AE155" s="361"/>
      <c r="AF155" s="361"/>
      <c r="AG155" s="361"/>
      <c r="AH155" s="361"/>
      <c r="AI155" s="361"/>
      <c r="AJ155" s="361"/>
      <c r="AK155" s="361"/>
      <c r="AL155" s="361"/>
      <c r="AM155" s="73"/>
      <c r="AO155" s="71"/>
      <c r="AP155" s="72"/>
      <c r="AQ155" s="73"/>
      <c r="AR155" s="73"/>
      <c r="AS155" s="73"/>
      <c r="AT155" s="73"/>
      <c r="AU155" s="73"/>
      <c r="AV155" s="73"/>
      <c r="AW155" s="73"/>
      <c r="AX155" s="73"/>
      <c r="AY155" s="73"/>
      <c r="AZ155" s="73"/>
      <c r="BA155" s="73"/>
      <c r="BB155" s="73"/>
      <c r="BC155" s="73"/>
      <c r="BD155" s="73"/>
      <c r="BE155" s="73"/>
      <c r="BF155" s="73"/>
      <c r="BG155" s="73"/>
      <c r="BH155" s="73"/>
      <c r="BI155" s="74"/>
      <c r="BJ155" s="74"/>
      <c r="BK155" s="74"/>
      <c r="BL155" s="74"/>
      <c r="BM155" s="74"/>
      <c r="BN155" s="74"/>
      <c r="BO155" s="73"/>
      <c r="BP155" s="75" t="str">
        <f>'[1]Danh muc'!$D$10</f>
        <v>…, … Febuary 2006</v>
      </c>
      <c r="BQ155" s="73"/>
      <c r="BR155" s="73"/>
      <c r="BS155" s="73"/>
      <c r="BT155" s="73"/>
      <c r="BU155" s="73"/>
      <c r="BV155" s="73"/>
      <c r="BW155" s="73"/>
      <c r="BX155" s="73"/>
      <c r="BY155" s="14"/>
      <c r="BZ155" s="14"/>
    </row>
    <row r="156" spans="1:78" s="5" customFormat="1" ht="15">
      <c r="A156" s="1"/>
      <c r="B156" s="71"/>
      <c r="C156" s="72"/>
      <c r="D156" s="73"/>
      <c r="E156" s="73"/>
      <c r="F156" s="73"/>
      <c r="G156" s="73"/>
      <c r="H156" s="73"/>
      <c r="I156" s="73"/>
      <c r="J156" s="73"/>
      <c r="K156" s="73"/>
      <c r="L156" s="73"/>
      <c r="M156" s="73"/>
      <c r="N156" s="73"/>
      <c r="O156" s="73"/>
      <c r="P156" s="73"/>
      <c r="Q156" s="73"/>
      <c r="R156" s="73"/>
      <c r="S156" s="73"/>
      <c r="T156" s="73"/>
      <c r="U156" s="73"/>
      <c r="V156" s="73"/>
      <c r="W156" s="73"/>
      <c r="X156" s="73"/>
      <c r="Y156" s="74"/>
      <c r="Z156" s="74"/>
      <c r="AA156" s="74"/>
      <c r="AB156" s="74"/>
      <c r="AC156" s="74"/>
      <c r="AD156" s="74"/>
      <c r="AE156" s="73"/>
      <c r="AF156" s="76"/>
      <c r="AG156" s="73"/>
      <c r="AH156" s="73"/>
      <c r="AI156" s="73"/>
      <c r="AJ156" s="73"/>
      <c r="AK156" s="73"/>
      <c r="AL156" s="73"/>
      <c r="AM156" s="73"/>
      <c r="AO156" s="71"/>
      <c r="AP156" s="72"/>
      <c r="AQ156" s="73"/>
      <c r="AR156" s="73"/>
      <c r="AS156" s="73"/>
      <c r="AT156" s="73"/>
      <c r="AU156" s="73"/>
      <c r="AV156" s="73"/>
      <c r="AW156" s="73"/>
      <c r="AX156" s="73"/>
      <c r="AY156" s="73"/>
      <c r="AZ156" s="73"/>
      <c r="BA156" s="73"/>
      <c r="BB156" s="73"/>
      <c r="BC156" s="73"/>
      <c r="BD156" s="73"/>
      <c r="BE156" s="73"/>
      <c r="BF156" s="73"/>
      <c r="BG156" s="73"/>
      <c r="BH156" s="73"/>
      <c r="BI156" s="74"/>
      <c r="BJ156" s="74"/>
      <c r="BK156" s="74"/>
      <c r="BL156" s="74"/>
      <c r="BM156" s="74"/>
      <c r="BN156" s="74"/>
      <c r="BO156" s="73"/>
      <c r="BP156" s="75"/>
      <c r="BQ156" s="73"/>
      <c r="BR156" s="73"/>
      <c r="BS156" s="73"/>
      <c r="BT156" s="73"/>
      <c r="BU156" s="73"/>
      <c r="BV156" s="73"/>
      <c r="BW156" s="73"/>
      <c r="BX156" s="73"/>
      <c r="BY156" s="14"/>
      <c r="BZ156" s="14"/>
    </row>
    <row r="157" spans="1:78" s="87" customFormat="1" ht="18.75" customHeight="1">
      <c r="A157" s="80"/>
      <c r="B157" s="81"/>
      <c r="C157" s="82"/>
      <c r="D157" s="83"/>
      <c r="E157" s="83"/>
      <c r="F157" s="83"/>
      <c r="G157" s="83"/>
      <c r="H157" s="84" t="s">
        <v>189</v>
      </c>
      <c r="I157" s="83"/>
      <c r="J157" s="83"/>
      <c r="K157" s="83"/>
      <c r="L157" s="83"/>
      <c r="M157" s="83"/>
      <c r="N157" s="83"/>
      <c r="O157" s="83"/>
      <c r="P157" s="83"/>
      <c r="Q157" s="83"/>
      <c r="R157" s="83"/>
      <c r="S157" s="83"/>
      <c r="T157" s="83"/>
      <c r="U157" s="83"/>
      <c r="V157" s="84" t="s">
        <v>190</v>
      </c>
      <c r="W157" s="83"/>
      <c r="X157" s="83"/>
      <c r="Y157" s="85"/>
      <c r="Z157" s="85"/>
      <c r="AA157" s="85"/>
      <c r="AB157" s="85"/>
      <c r="AC157" s="85"/>
      <c r="AD157" s="85"/>
      <c r="AE157" s="83"/>
      <c r="AF157" s="86" t="str">
        <f>'[1]Danh muc'!$A$11</f>
        <v>Giám đốc</v>
      </c>
      <c r="AG157" s="83"/>
      <c r="AH157" s="83"/>
      <c r="AI157" s="83"/>
      <c r="AJ157" s="83"/>
      <c r="AK157" s="83"/>
      <c r="AL157" s="83"/>
      <c r="AM157" s="83"/>
      <c r="AO157" s="81"/>
      <c r="AP157" s="82"/>
      <c r="AQ157" s="83"/>
      <c r="AR157" s="83"/>
      <c r="AS157" s="83"/>
      <c r="AT157" s="83"/>
      <c r="AU157" s="84" t="s">
        <v>191</v>
      </c>
      <c r="AV157" s="83"/>
      <c r="AW157" s="83"/>
      <c r="AX157" s="83"/>
      <c r="AY157" s="83"/>
      <c r="AZ157" s="83"/>
      <c r="BA157" s="83"/>
      <c r="BB157" s="83"/>
      <c r="BC157" s="83"/>
      <c r="BD157" s="83"/>
      <c r="BE157" s="83"/>
      <c r="BF157" s="84" t="s">
        <v>192</v>
      </c>
      <c r="BG157" s="83"/>
      <c r="BH157" s="83"/>
      <c r="BI157" s="85"/>
      <c r="BJ157" s="85"/>
      <c r="BK157" s="85"/>
      <c r="BL157" s="85"/>
      <c r="BM157" s="85"/>
      <c r="BN157" s="85"/>
      <c r="BO157" s="83"/>
      <c r="BP157" s="86" t="s">
        <v>193</v>
      </c>
      <c r="BQ157" s="83"/>
      <c r="BR157" s="83"/>
      <c r="BS157" s="83"/>
      <c r="BT157" s="83"/>
      <c r="BU157" s="83"/>
      <c r="BV157" s="83"/>
      <c r="BW157" s="83"/>
      <c r="BX157" s="83"/>
      <c r="BY157" s="88"/>
      <c r="BZ157" s="88"/>
    </row>
    <row r="158" spans="1:78" s="5" customFormat="1" ht="15">
      <c r="A158" s="1"/>
      <c r="B158" s="71"/>
      <c r="C158" s="72"/>
      <c r="D158" s="73"/>
      <c r="E158" s="73"/>
      <c r="F158" s="73"/>
      <c r="G158" s="73"/>
      <c r="H158" s="73"/>
      <c r="I158" s="73"/>
      <c r="J158" s="73"/>
      <c r="K158" s="73"/>
      <c r="L158" s="73"/>
      <c r="M158" s="73"/>
      <c r="N158" s="73"/>
      <c r="O158" s="73"/>
      <c r="P158" s="73"/>
      <c r="Q158" s="73"/>
      <c r="R158" s="73"/>
      <c r="S158" s="73"/>
      <c r="T158" s="73"/>
      <c r="U158" s="73"/>
      <c r="V158" s="73"/>
      <c r="W158" s="73"/>
      <c r="X158" s="73"/>
      <c r="Y158" s="74"/>
      <c r="Z158" s="74"/>
      <c r="AA158" s="74"/>
      <c r="AB158" s="74"/>
      <c r="AC158" s="74"/>
      <c r="AD158" s="74"/>
      <c r="AE158" s="73"/>
      <c r="AF158" s="74"/>
      <c r="AG158" s="73"/>
      <c r="AH158" s="73"/>
      <c r="AI158" s="73"/>
      <c r="AJ158" s="73"/>
      <c r="AK158" s="73"/>
      <c r="AL158" s="73"/>
      <c r="AM158" s="73"/>
      <c r="AO158" s="71"/>
      <c r="AP158" s="72"/>
      <c r="AQ158" s="73"/>
      <c r="AR158" s="73"/>
      <c r="AS158" s="73"/>
      <c r="AT158" s="73"/>
      <c r="AU158" s="73"/>
      <c r="AV158" s="73"/>
      <c r="AW158" s="73"/>
      <c r="AX158" s="73"/>
      <c r="AY158" s="73"/>
      <c r="AZ158" s="73"/>
      <c r="BA158" s="73"/>
      <c r="BB158" s="73"/>
      <c r="BC158" s="73"/>
      <c r="BD158" s="73"/>
      <c r="BE158" s="73"/>
      <c r="BF158" s="73"/>
      <c r="BG158" s="73"/>
      <c r="BH158" s="73"/>
      <c r="BI158" s="74"/>
      <c r="BJ158" s="74"/>
      <c r="BK158" s="74"/>
      <c r="BL158" s="74"/>
      <c r="BM158" s="74"/>
      <c r="BN158" s="74"/>
      <c r="BO158" s="73"/>
      <c r="BP158" s="74"/>
      <c r="BQ158" s="73"/>
      <c r="BR158" s="73"/>
      <c r="BS158" s="73"/>
      <c r="BT158" s="73"/>
      <c r="BU158" s="73"/>
      <c r="BV158" s="73"/>
      <c r="BW158" s="73"/>
      <c r="BX158" s="73"/>
      <c r="BY158" s="14"/>
      <c r="BZ158" s="14"/>
    </row>
    <row r="159" spans="1:78" s="5" customFormat="1" ht="15">
      <c r="A159" s="1"/>
      <c r="B159" s="71"/>
      <c r="C159" s="72"/>
      <c r="D159" s="73"/>
      <c r="E159" s="73"/>
      <c r="F159" s="73"/>
      <c r="G159" s="73"/>
      <c r="H159" s="73"/>
      <c r="I159" s="73"/>
      <c r="J159" s="73"/>
      <c r="K159" s="73"/>
      <c r="L159" s="73"/>
      <c r="M159" s="73"/>
      <c r="N159" s="73"/>
      <c r="O159" s="73"/>
      <c r="P159" s="73"/>
      <c r="Q159" s="73"/>
      <c r="R159" s="73"/>
      <c r="S159" s="73"/>
      <c r="T159" s="73"/>
      <c r="U159" s="73"/>
      <c r="V159" s="73"/>
      <c r="W159" s="73"/>
      <c r="X159" s="73"/>
      <c r="Y159" s="74"/>
      <c r="Z159" s="74"/>
      <c r="AA159" s="74"/>
      <c r="AB159" s="74"/>
      <c r="AC159" s="74"/>
      <c r="AD159" s="74"/>
      <c r="AE159" s="73"/>
      <c r="AF159" s="74"/>
      <c r="AG159" s="73"/>
      <c r="AH159" s="73"/>
      <c r="AI159" s="73"/>
      <c r="AJ159" s="73"/>
      <c r="AK159" s="73"/>
      <c r="AL159" s="73"/>
      <c r="AM159" s="73"/>
      <c r="AO159" s="71"/>
      <c r="AP159" s="72"/>
      <c r="AQ159" s="73"/>
      <c r="AR159" s="73"/>
      <c r="AS159" s="73"/>
      <c r="AT159" s="73"/>
      <c r="AU159" s="73"/>
      <c r="AV159" s="73"/>
      <c r="AW159" s="73"/>
      <c r="AX159" s="73"/>
      <c r="AY159" s="73"/>
      <c r="AZ159" s="73"/>
      <c r="BA159" s="73"/>
      <c r="BB159" s="73"/>
      <c r="BC159" s="73"/>
      <c r="BD159" s="73"/>
      <c r="BE159" s="73"/>
      <c r="BF159" s="73"/>
      <c r="BG159" s="73"/>
      <c r="BH159" s="73"/>
      <c r="BI159" s="74"/>
      <c r="BJ159" s="74"/>
      <c r="BK159" s="74"/>
      <c r="BL159" s="74"/>
      <c r="BM159" s="74"/>
      <c r="BN159" s="74"/>
      <c r="BO159" s="73"/>
      <c r="BP159" s="74"/>
      <c r="BQ159" s="73"/>
      <c r="BR159" s="73"/>
      <c r="BS159" s="73"/>
      <c r="BT159" s="73"/>
      <c r="BU159" s="73"/>
      <c r="BV159" s="73"/>
      <c r="BW159" s="73"/>
      <c r="BX159" s="73"/>
      <c r="BY159" s="14"/>
      <c r="BZ159" s="14"/>
    </row>
    <row r="160" spans="1:78" s="5" customFormat="1" ht="15">
      <c r="A160" s="1"/>
      <c r="B160" s="71"/>
      <c r="C160" s="72"/>
      <c r="D160" s="73"/>
      <c r="E160" s="73"/>
      <c r="F160" s="73"/>
      <c r="G160" s="73"/>
      <c r="H160" s="73"/>
      <c r="I160" s="73"/>
      <c r="J160" s="73"/>
      <c r="K160" s="73"/>
      <c r="L160" s="73"/>
      <c r="M160" s="73"/>
      <c r="N160" s="73"/>
      <c r="O160" s="73"/>
      <c r="P160" s="73"/>
      <c r="Q160" s="73"/>
      <c r="R160" s="73"/>
      <c r="S160" s="73"/>
      <c r="T160" s="73"/>
      <c r="U160" s="73"/>
      <c r="V160" s="73"/>
      <c r="W160" s="73"/>
      <c r="X160" s="73"/>
      <c r="Y160" s="74"/>
      <c r="Z160" s="74"/>
      <c r="AA160" s="74"/>
      <c r="AB160" s="74"/>
      <c r="AC160" s="74"/>
      <c r="AD160" s="74"/>
      <c r="AE160" s="73"/>
      <c r="AF160" s="74"/>
      <c r="AG160" s="73"/>
      <c r="AH160" s="73"/>
      <c r="AI160" s="73"/>
      <c r="AJ160" s="73"/>
      <c r="AK160" s="73"/>
      <c r="AL160" s="73"/>
      <c r="AM160" s="73"/>
      <c r="AO160" s="71"/>
      <c r="AP160" s="72"/>
      <c r="AQ160" s="73"/>
      <c r="AR160" s="73"/>
      <c r="AS160" s="73"/>
      <c r="AT160" s="73"/>
      <c r="AU160" s="73"/>
      <c r="AV160" s="73"/>
      <c r="AW160" s="73"/>
      <c r="AX160" s="73"/>
      <c r="AY160" s="73"/>
      <c r="AZ160" s="73"/>
      <c r="BA160" s="73"/>
      <c r="BB160" s="73"/>
      <c r="BC160" s="73"/>
      <c r="BD160" s="73"/>
      <c r="BE160" s="73"/>
      <c r="BF160" s="73"/>
      <c r="BG160" s="73"/>
      <c r="BH160" s="73"/>
      <c r="BI160" s="74"/>
      <c r="BJ160" s="74"/>
      <c r="BK160" s="74"/>
      <c r="BL160" s="74"/>
      <c r="BM160" s="74"/>
      <c r="BN160" s="74"/>
      <c r="BO160" s="73"/>
      <c r="BP160" s="74"/>
      <c r="BQ160" s="73"/>
      <c r="BR160" s="73"/>
      <c r="BS160" s="73"/>
      <c r="BT160" s="73"/>
      <c r="BU160" s="73"/>
      <c r="BV160" s="73"/>
      <c r="BW160" s="73"/>
      <c r="BX160" s="73"/>
      <c r="BY160" s="14"/>
      <c r="BZ160" s="14"/>
    </row>
    <row r="161" spans="1:78" s="5" customFormat="1" ht="15">
      <c r="A161" s="1"/>
      <c r="B161" s="71"/>
      <c r="C161" s="72"/>
      <c r="D161" s="73"/>
      <c r="E161" s="73"/>
      <c r="F161" s="73"/>
      <c r="G161" s="73"/>
      <c r="H161" s="73"/>
      <c r="I161" s="73"/>
      <c r="J161" s="73"/>
      <c r="K161" s="73"/>
      <c r="L161" s="73"/>
      <c r="M161" s="73"/>
      <c r="N161" s="73"/>
      <c r="O161" s="73"/>
      <c r="P161" s="73"/>
      <c r="Q161" s="73"/>
      <c r="R161" s="73"/>
      <c r="S161" s="73"/>
      <c r="T161" s="73"/>
      <c r="U161" s="73"/>
      <c r="V161" s="73"/>
      <c r="W161" s="73"/>
      <c r="X161" s="73"/>
      <c r="Y161" s="74"/>
      <c r="Z161" s="74"/>
      <c r="AA161" s="74"/>
      <c r="AB161" s="74"/>
      <c r="AC161" s="74"/>
      <c r="AD161" s="74"/>
      <c r="AE161" s="73"/>
      <c r="AF161" s="74"/>
      <c r="AG161" s="73"/>
      <c r="AH161" s="73"/>
      <c r="AI161" s="73"/>
      <c r="AJ161" s="73"/>
      <c r="AK161" s="73"/>
      <c r="AL161" s="73"/>
      <c r="AM161" s="73"/>
      <c r="AO161" s="71"/>
      <c r="AP161" s="72"/>
      <c r="AQ161" s="73"/>
      <c r="AR161" s="73"/>
      <c r="AS161" s="73"/>
      <c r="AT161" s="73"/>
      <c r="AU161" s="73"/>
      <c r="AV161" s="73"/>
      <c r="AW161" s="73"/>
      <c r="AX161" s="73"/>
      <c r="AY161" s="73"/>
      <c r="AZ161" s="73"/>
      <c r="BA161" s="73"/>
      <c r="BB161" s="73"/>
      <c r="BC161" s="73"/>
      <c r="BD161" s="73"/>
      <c r="BE161" s="73"/>
      <c r="BF161" s="73"/>
      <c r="BG161" s="73"/>
      <c r="BH161" s="73"/>
      <c r="BI161" s="74"/>
      <c r="BJ161" s="74"/>
      <c r="BK161" s="74"/>
      <c r="BL161" s="74"/>
      <c r="BM161" s="74"/>
      <c r="BN161" s="74"/>
      <c r="BO161" s="73"/>
      <c r="BP161" s="74"/>
      <c r="BQ161" s="73"/>
      <c r="BR161" s="73"/>
      <c r="BS161" s="73"/>
      <c r="BT161" s="73"/>
      <c r="BU161" s="73"/>
      <c r="BV161" s="73"/>
      <c r="BW161" s="73"/>
      <c r="BX161" s="73"/>
      <c r="BY161" s="14"/>
      <c r="BZ161" s="14"/>
    </row>
    <row r="162" spans="1:78" s="5" customFormat="1" ht="15">
      <c r="A162" s="1"/>
      <c r="B162" s="71"/>
      <c r="C162" s="72"/>
      <c r="D162" s="73"/>
      <c r="E162" s="73"/>
      <c r="F162" s="73"/>
      <c r="G162" s="73"/>
      <c r="H162" s="73"/>
      <c r="I162" s="73"/>
      <c r="J162" s="73"/>
      <c r="K162" s="73"/>
      <c r="L162" s="73"/>
      <c r="M162" s="73"/>
      <c r="N162" s="73"/>
      <c r="O162" s="73"/>
      <c r="P162" s="73"/>
      <c r="Q162" s="73"/>
      <c r="R162" s="73"/>
      <c r="S162" s="73"/>
      <c r="T162" s="73"/>
      <c r="U162" s="73"/>
      <c r="V162" s="73"/>
      <c r="W162" s="73"/>
      <c r="X162" s="73"/>
      <c r="Y162" s="74"/>
      <c r="Z162" s="74"/>
      <c r="AA162" s="74"/>
      <c r="AB162" s="74"/>
      <c r="AC162" s="74"/>
      <c r="AD162" s="74"/>
      <c r="AE162" s="73"/>
      <c r="AF162" s="74"/>
      <c r="AG162" s="73"/>
      <c r="AH162" s="73"/>
      <c r="AI162" s="73"/>
      <c r="AJ162" s="73"/>
      <c r="AK162" s="73"/>
      <c r="AL162" s="73"/>
      <c r="AM162" s="73"/>
      <c r="AO162" s="71"/>
      <c r="AP162" s="72"/>
      <c r="AQ162" s="73"/>
      <c r="AR162" s="73"/>
      <c r="AS162" s="73"/>
      <c r="AT162" s="73"/>
      <c r="AU162" s="73"/>
      <c r="AV162" s="73"/>
      <c r="AW162" s="73"/>
      <c r="AX162" s="73"/>
      <c r="AY162" s="73"/>
      <c r="AZ162" s="73"/>
      <c r="BA162" s="73"/>
      <c r="BB162" s="73"/>
      <c r="BC162" s="73"/>
      <c r="BD162" s="73"/>
      <c r="BE162" s="73"/>
      <c r="BF162" s="73"/>
      <c r="BG162" s="73"/>
      <c r="BH162" s="73"/>
      <c r="BI162" s="74"/>
      <c r="BJ162" s="74"/>
      <c r="BK162" s="74"/>
      <c r="BL162" s="74"/>
      <c r="BM162" s="74"/>
      <c r="BN162" s="74"/>
      <c r="BO162" s="73"/>
      <c r="BP162" s="74"/>
      <c r="BQ162" s="73"/>
      <c r="BR162" s="73"/>
      <c r="BS162" s="73"/>
      <c r="BT162" s="73"/>
      <c r="BU162" s="73"/>
      <c r="BV162" s="73"/>
      <c r="BW162" s="73"/>
      <c r="BX162" s="73"/>
      <c r="BY162" s="14"/>
      <c r="BZ162" s="14"/>
    </row>
    <row r="163" spans="1:78" s="5" customFormat="1" ht="15">
      <c r="A163" s="1"/>
      <c r="B163" s="71"/>
      <c r="C163" s="72"/>
      <c r="D163" s="73"/>
      <c r="E163" s="73"/>
      <c r="F163" s="73"/>
      <c r="G163" s="73"/>
      <c r="H163" s="73"/>
      <c r="I163" s="73"/>
      <c r="J163" s="73"/>
      <c r="K163" s="73"/>
      <c r="L163" s="73"/>
      <c r="M163" s="73"/>
      <c r="N163" s="73"/>
      <c r="O163" s="73"/>
      <c r="P163" s="73"/>
      <c r="Q163" s="73"/>
      <c r="R163" s="73"/>
      <c r="S163" s="73"/>
      <c r="T163" s="73"/>
      <c r="U163" s="73"/>
      <c r="V163" s="73"/>
      <c r="W163" s="73"/>
      <c r="X163" s="73"/>
      <c r="Y163" s="74"/>
      <c r="Z163" s="74"/>
      <c r="AA163" s="74"/>
      <c r="AB163" s="74"/>
      <c r="AC163" s="74"/>
      <c r="AD163" s="74"/>
      <c r="AE163" s="73"/>
      <c r="AF163" s="74"/>
      <c r="AG163" s="73"/>
      <c r="AH163" s="73"/>
      <c r="AI163" s="73"/>
      <c r="AJ163" s="73"/>
      <c r="AK163" s="73"/>
      <c r="AL163" s="73"/>
      <c r="AM163" s="73"/>
      <c r="AO163" s="71"/>
      <c r="AP163" s="72"/>
      <c r="AQ163" s="73"/>
      <c r="AR163" s="73"/>
      <c r="AS163" s="73"/>
      <c r="AT163" s="73"/>
      <c r="AU163" s="73"/>
      <c r="AV163" s="73"/>
      <c r="AW163" s="73"/>
      <c r="AX163" s="73"/>
      <c r="AY163" s="73"/>
      <c r="AZ163" s="73"/>
      <c r="BA163" s="73"/>
      <c r="BB163" s="73"/>
      <c r="BC163" s="73"/>
      <c r="BD163" s="73"/>
      <c r="BE163" s="73"/>
      <c r="BF163" s="73"/>
      <c r="BG163" s="73"/>
      <c r="BH163" s="73"/>
      <c r="BI163" s="74"/>
      <c r="BJ163" s="74"/>
      <c r="BK163" s="74"/>
      <c r="BL163" s="74"/>
      <c r="BM163" s="74"/>
      <c r="BN163" s="74"/>
      <c r="BO163" s="73"/>
      <c r="BP163" s="74"/>
      <c r="BQ163" s="73"/>
      <c r="BR163" s="73"/>
      <c r="BS163" s="73"/>
      <c r="BT163" s="73"/>
      <c r="BU163" s="73"/>
      <c r="BV163" s="73"/>
      <c r="BW163" s="73"/>
      <c r="BX163" s="73"/>
      <c r="BY163" s="14"/>
      <c r="BZ163" s="14"/>
    </row>
    <row r="164" spans="1:78" s="95" customFormat="1" ht="18.75" customHeight="1">
      <c r="A164" s="89"/>
      <c r="B164" s="90"/>
      <c r="C164" s="90"/>
      <c r="D164" s="91"/>
      <c r="E164" s="91"/>
      <c r="F164" s="91"/>
      <c r="G164" s="91"/>
      <c r="H164" s="92" t="s">
        <v>810</v>
      </c>
      <c r="I164" s="91"/>
      <c r="J164" s="91"/>
      <c r="K164" s="91"/>
      <c r="L164" s="91"/>
      <c r="M164" s="91"/>
      <c r="N164" s="91"/>
      <c r="O164" s="91"/>
      <c r="P164" s="91"/>
      <c r="Q164" s="91"/>
      <c r="R164" s="91"/>
      <c r="S164" s="91"/>
      <c r="T164" s="91"/>
      <c r="U164" s="91"/>
      <c r="V164" s="92" t="str">
        <f>'[1]Danh muc'!$B$12</f>
        <v>Đậu Thị Tuyết</v>
      </c>
      <c r="W164" s="91"/>
      <c r="X164" s="91"/>
      <c r="Y164" s="93"/>
      <c r="Z164" s="93"/>
      <c r="AA164" s="93"/>
      <c r="AB164" s="93"/>
      <c r="AC164" s="93"/>
      <c r="AD164" s="93"/>
      <c r="AE164" s="91"/>
      <c r="AF164" s="94" t="str">
        <f>'[1]Danh muc'!$B$11</f>
        <v>Đoàn Văn Sinh</v>
      </c>
      <c r="AG164" s="91"/>
      <c r="AH164" s="91"/>
      <c r="AI164" s="91"/>
      <c r="AJ164" s="91"/>
      <c r="AK164" s="91"/>
      <c r="AL164" s="91"/>
      <c r="AM164" s="91"/>
      <c r="AO164" s="90"/>
      <c r="AP164" s="90"/>
      <c r="AQ164" s="91"/>
      <c r="AR164" s="91"/>
      <c r="AS164" s="91"/>
      <c r="AT164" s="91"/>
      <c r="AU164" s="92" t="str">
        <f>'[1]Danh muc'!$D$13</f>
        <v>Prepared by</v>
      </c>
      <c r="AV164" s="91"/>
      <c r="AW164" s="91"/>
      <c r="AX164" s="91"/>
      <c r="AY164" s="91"/>
      <c r="AZ164" s="91"/>
      <c r="BA164" s="91"/>
      <c r="BB164" s="91"/>
      <c r="BC164" s="91"/>
      <c r="BD164" s="91"/>
      <c r="BE164" s="91"/>
      <c r="BF164" s="92" t="str">
        <f>'[1]Danh muc'!$D$12</f>
        <v>Name of Chief Acc</v>
      </c>
      <c r="BG164" s="91"/>
      <c r="BH164" s="91"/>
      <c r="BI164" s="93"/>
      <c r="BJ164" s="93"/>
      <c r="BK164" s="93"/>
      <c r="BL164" s="93"/>
      <c r="BM164" s="93"/>
      <c r="BN164" s="93"/>
      <c r="BO164" s="91"/>
      <c r="BP164" s="94" t="str">
        <f>'[1]Danh muc'!$D$11</f>
        <v>Name of Director</v>
      </c>
      <c r="BQ164" s="91"/>
      <c r="BR164" s="91"/>
      <c r="BS164" s="91"/>
      <c r="BT164" s="91"/>
      <c r="BU164" s="91"/>
      <c r="BV164" s="91"/>
      <c r="BW164" s="91"/>
      <c r="BX164" s="91"/>
      <c r="BY164" s="96"/>
      <c r="BZ164" s="96"/>
    </row>
    <row r="165" spans="1:78" s="95" customFormat="1" ht="18.75" customHeight="1">
      <c r="A165" s="89"/>
      <c r="B165" s="90"/>
      <c r="C165" s="90"/>
      <c r="D165" s="91"/>
      <c r="E165" s="91"/>
      <c r="F165" s="91"/>
      <c r="G165" s="91"/>
      <c r="H165" s="92"/>
      <c r="I165" s="91"/>
      <c r="J165" s="91"/>
      <c r="K165" s="91"/>
      <c r="L165" s="91"/>
      <c r="M165" s="91"/>
      <c r="N165" s="91"/>
      <c r="O165" s="91"/>
      <c r="P165" s="91"/>
      <c r="Q165" s="91"/>
      <c r="R165" s="91"/>
      <c r="S165" s="91"/>
      <c r="T165" s="91"/>
      <c r="U165" s="91"/>
      <c r="V165" s="92"/>
      <c r="W165" s="91"/>
      <c r="X165" s="91"/>
      <c r="Y165" s="93"/>
      <c r="Z165" s="93"/>
      <c r="AA165" s="93"/>
      <c r="AB165" s="93"/>
      <c r="AC165" s="93"/>
      <c r="AD165" s="93"/>
      <c r="AE165" s="91"/>
      <c r="AF165" s="94"/>
      <c r="AG165" s="91"/>
      <c r="AH165" s="91"/>
      <c r="AI165" s="91"/>
      <c r="AJ165" s="91"/>
      <c r="AK165" s="91"/>
      <c r="AL165" s="91"/>
      <c r="AM165" s="91"/>
      <c r="AO165" s="90"/>
      <c r="AP165" s="90"/>
      <c r="AQ165" s="91"/>
      <c r="AR165" s="91"/>
      <c r="AS165" s="91"/>
      <c r="AT165" s="91"/>
      <c r="AU165" s="92"/>
      <c r="AV165" s="91"/>
      <c r="AW165" s="91"/>
      <c r="AX165" s="91"/>
      <c r="AY165" s="91"/>
      <c r="AZ165" s="91"/>
      <c r="BA165" s="91"/>
      <c r="BB165" s="91"/>
      <c r="BC165" s="91"/>
      <c r="BD165" s="91"/>
      <c r="BE165" s="91"/>
      <c r="BF165" s="92"/>
      <c r="BG165" s="91"/>
      <c r="BH165" s="91"/>
      <c r="BI165" s="93"/>
      <c r="BJ165" s="93"/>
      <c r="BK165" s="93"/>
      <c r="BL165" s="93"/>
      <c r="BM165" s="93"/>
      <c r="BN165" s="93"/>
      <c r="BO165" s="91"/>
      <c r="BP165" s="94"/>
      <c r="BQ165" s="91"/>
      <c r="BR165" s="91"/>
      <c r="BS165" s="91"/>
      <c r="BT165" s="91"/>
      <c r="BU165" s="91"/>
      <c r="BV165" s="91"/>
      <c r="BW165" s="91"/>
      <c r="BX165" s="91"/>
      <c r="BY165" s="96"/>
      <c r="BZ165" s="96"/>
    </row>
    <row r="166" spans="1:78" s="95" customFormat="1" ht="18.75" customHeight="1">
      <c r="A166" s="89"/>
      <c r="B166" s="90"/>
      <c r="C166" s="90"/>
      <c r="D166" s="91"/>
      <c r="E166" s="91"/>
      <c r="F166" s="91"/>
      <c r="G166" s="91"/>
      <c r="H166" s="92"/>
      <c r="I166" s="91"/>
      <c r="J166" s="91"/>
      <c r="K166" s="91"/>
      <c r="L166" s="91"/>
      <c r="M166" s="91"/>
      <c r="N166" s="91"/>
      <c r="O166" s="91"/>
      <c r="P166" s="91"/>
      <c r="Q166" s="91"/>
      <c r="R166" s="91"/>
      <c r="S166" s="91"/>
      <c r="T166" s="91"/>
      <c r="U166" s="91"/>
      <c r="V166" s="92"/>
      <c r="W166" s="91"/>
      <c r="X166" s="91"/>
      <c r="Y166" s="93"/>
      <c r="Z166" s="93"/>
      <c r="AA166" s="93"/>
      <c r="AB166" s="93"/>
      <c r="AC166" s="93"/>
      <c r="AD166" s="93"/>
      <c r="AE166" s="91"/>
      <c r="AF166" s="94"/>
      <c r="AG166" s="91"/>
      <c r="AH166" s="91"/>
      <c r="AI166" s="91"/>
      <c r="AJ166" s="91"/>
      <c r="AK166" s="91"/>
      <c r="AL166" s="91"/>
      <c r="AM166" s="91"/>
      <c r="AO166" s="90"/>
      <c r="AP166" s="90"/>
      <c r="AQ166" s="91"/>
      <c r="AR166" s="91"/>
      <c r="AS166" s="91"/>
      <c r="AT166" s="91"/>
      <c r="AU166" s="92"/>
      <c r="AV166" s="91"/>
      <c r="AW166" s="91"/>
      <c r="AX166" s="91"/>
      <c r="AY166" s="91"/>
      <c r="AZ166" s="91"/>
      <c r="BA166" s="91"/>
      <c r="BB166" s="91"/>
      <c r="BC166" s="91"/>
      <c r="BD166" s="91"/>
      <c r="BE166" s="91"/>
      <c r="BF166" s="92"/>
      <c r="BG166" s="91"/>
      <c r="BH166" s="91"/>
      <c r="BI166" s="93"/>
      <c r="BJ166" s="93"/>
      <c r="BK166" s="93"/>
      <c r="BL166" s="93"/>
      <c r="BM166" s="93"/>
      <c r="BN166" s="93"/>
      <c r="BO166" s="91"/>
      <c r="BP166" s="94"/>
      <c r="BQ166" s="91"/>
      <c r="BR166" s="91"/>
      <c r="BS166" s="91"/>
      <c r="BT166" s="91"/>
      <c r="BU166" s="91"/>
      <c r="BV166" s="91"/>
      <c r="BW166" s="91"/>
      <c r="BX166" s="91"/>
      <c r="BY166" s="96"/>
      <c r="BZ166" s="96"/>
    </row>
    <row r="167" spans="1:78" s="95" customFormat="1" ht="18.75" customHeight="1">
      <c r="A167" s="89"/>
      <c r="B167" s="90"/>
      <c r="C167" s="90"/>
      <c r="D167" s="91"/>
      <c r="E167" s="91"/>
      <c r="F167" s="91"/>
      <c r="G167" s="91"/>
      <c r="H167" s="92"/>
      <c r="I167" s="91"/>
      <c r="J167" s="91"/>
      <c r="K167" s="91"/>
      <c r="L167" s="91"/>
      <c r="M167" s="91"/>
      <c r="N167" s="91"/>
      <c r="O167" s="91"/>
      <c r="P167" s="91"/>
      <c r="Q167" s="91"/>
      <c r="R167" s="91"/>
      <c r="S167" s="91"/>
      <c r="T167" s="91"/>
      <c r="U167" s="91"/>
      <c r="V167" s="92"/>
      <c r="W167" s="91"/>
      <c r="X167" s="91"/>
      <c r="Y167" s="93"/>
      <c r="Z167" s="93"/>
      <c r="AA167" s="93"/>
      <c r="AB167" s="93"/>
      <c r="AC167" s="93"/>
      <c r="AD167" s="93"/>
      <c r="AE167" s="91"/>
      <c r="AF167" s="94"/>
      <c r="AG167" s="91"/>
      <c r="AH167" s="91"/>
      <c r="AI167" s="91"/>
      <c r="AJ167" s="91"/>
      <c r="AK167" s="91"/>
      <c r="AL167" s="91"/>
      <c r="AM167" s="91"/>
      <c r="AO167" s="90"/>
      <c r="AP167" s="90"/>
      <c r="AQ167" s="91"/>
      <c r="AR167" s="91"/>
      <c r="AS167" s="91"/>
      <c r="AT167" s="91"/>
      <c r="AU167" s="92"/>
      <c r="AV167" s="91"/>
      <c r="AW167" s="91"/>
      <c r="AX167" s="91"/>
      <c r="AY167" s="91"/>
      <c r="AZ167" s="91"/>
      <c r="BA167" s="91"/>
      <c r="BB167" s="91"/>
      <c r="BC167" s="91"/>
      <c r="BD167" s="91"/>
      <c r="BE167" s="91"/>
      <c r="BF167" s="92"/>
      <c r="BG167" s="91"/>
      <c r="BH167" s="91"/>
      <c r="BI167" s="93"/>
      <c r="BJ167" s="93"/>
      <c r="BK167" s="93"/>
      <c r="BL167" s="93"/>
      <c r="BM167" s="93"/>
      <c r="BN167" s="93"/>
      <c r="BO167" s="91"/>
      <c r="BP167" s="94"/>
      <c r="BQ167" s="91"/>
      <c r="BR167" s="91"/>
      <c r="BS167" s="91"/>
      <c r="BT167" s="91"/>
      <c r="BU167" s="91"/>
      <c r="BV167" s="91"/>
      <c r="BW167" s="91"/>
      <c r="BX167" s="91"/>
      <c r="BY167" s="96"/>
      <c r="BZ167" s="96"/>
    </row>
    <row r="168" spans="1:78" s="95" customFormat="1" ht="18.75" customHeight="1">
      <c r="A168" s="89"/>
      <c r="B168" s="90"/>
      <c r="C168" s="90"/>
      <c r="D168" s="91"/>
      <c r="E168" s="91"/>
      <c r="F168" s="91"/>
      <c r="G168" s="91"/>
      <c r="H168" s="92"/>
      <c r="I168" s="91"/>
      <c r="J168" s="91"/>
      <c r="K168" s="91"/>
      <c r="L168" s="91"/>
      <c r="M168" s="91"/>
      <c r="N168" s="91"/>
      <c r="O168" s="91"/>
      <c r="P168" s="91"/>
      <c r="Q168" s="91"/>
      <c r="R168" s="91"/>
      <c r="S168" s="91"/>
      <c r="T168" s="91"/>
      <c r="U168" s="91"/>
      <c r="V168" s="92"/>
      <c r="W168" s="91"/>
      <c r="X168" s="91"/>
      <c r="Y168" s="93"/>
      <c r="Z168" s="93"/>
      <c r="AA168" s="93"/>
      <c r="AB168" s="93"/>
      <c r="AC168" s="93"/>
      <c r="AD168" s="93"/>
      <c r="AE168" s="91"/>
      <c r="AF168" s="94"/>
      <c r="AG168" s="91"/>
      <c r="AH168" s="91"/>
      <c r="AI168" s="91"/>
      <c r="AJ168" s="91"/>
      <c r="AK168" s="91"/>
      <c r="AL168" s="91"/>
      <c r="AM168" s="91"/>
      <c r="AO168" s="90"/>
      <c r="AP168" s="90"/>
      <c r="AQ168" s="91"/>
      <c r="AR168" s="91"/>
      <c r="AS168" s="91"/>
      <c r="AT168" s="91"/>
      <c r="AU168" s="92"/>
      <c r="AV168" s="91"/>
      <c r="AW168" s="91"/>
      <c r="AX168" s="91"/>
      <c r="AY168" s="91"/>
      <c r="AZ168" s="91"/>
      <c r="BA168" s="91"/>
      <c r="BB168" s="91"/>
      <c r="BC168" s="91"/>
      <c r="BD168" s="91"/>
      <c r="BE168" s="91"/>
      <c r="BF168" s="92"/>
      <c r="BG168" s="91"/>
      <c r="BH168" s="91"/>
      <c r="BI168" s="93"/>
      <c r="BJ168" s="93"/>
      <c r="BK168" s="93"/>
      <c r="BL168" s="93"/>
      <c r="BM168" s="93"/>
      <c r="BN168" s="93"/>
      <c r="BO168" s="91"/>
      <c r="BP168" s="94"/>
      <c r="BQ168" s="91"/>
      <c r="BR168" s="91"/>
      <c r="BS168" s="91"/>
      <c r="BT168" s="91"/>
      <c r="BU168" s="91"/>
      <c r="BV168" s="91"/>
      <c r="BW168" s="91"/>
      <c r="BX168" s="91"/>
      <c r="BY168" s="96"/>
      <c r="BZ168" s="96"/>
    </row>
    <row r="169" spans="1:78" s="95" customFormat="1" ht="18.75" customHeight="1">
      <c r="A169" s="89"/>
      <c r="B169" s="90"/>
      <c r="C169" s="90"/>
      <c r="D169" s="91"/>
      <c r="E169" s="91"/>
      <c r="F169" s="91"/>
      <c r="G169" s="91"/>
      <c r="H169" s="92"/>
      <c r="I169" s="91"/>
      <c r="J169" s="91"/>
      <c r="K169" s="91"/>
      <c r="L169" s="91"/>
      <c r="M169" s="91"/>
      <c r="N169" s="91"/>
      <c r="O169" s="91"/>
      <c r="P169" s="91"/>
      <c r="Q169" s="91"/>
      <c r="R169" s="91"/>
      <c r="S169" s="91"/>
      <c r="T169" s="91"/>
      <c r="U169" s="91"/>
      <c r="V169" s="92"/>
      <c r="W169" s="91"/>
      <c r="X169" s="91"/>
      <c r="Y169" s="93"/>
      <c r="Z169" s="93"/>
      <c r="AA169" s="93"/>
      <c r="AB169" s="93"/>
      <c r="AC169" s="93"/>
      <c r="AD169" s="93"/>
      <c r="AE169" s="91"/>
      <c r="AF169" s="94"/>
      <c r="AG169" s="91"/>
      <c r="AH169" s="91"/>
      <c r="AI169" s="91"/>
      <c r="AJ169" s="91"/>
      <c r="AK169" s="91"/>
      <c r="AL169" s="91"/>
      <c r="AM169" s="91"/>
      <c r="AO169" s="90"/>
      <c r="AP169" s="90"/>
      <c r="AQ169" s="91"/>
      <c r="AR169" s="91"/>
      <c r="AS169" s="91"/>
      <c r="AT169" s="91"/>
      <c r="AU169" s="92"/>
      <c r="AV169" s="91"/>
      <c r="AW169" s="91"/>
      <c r="AX169" s="91"/>
      <c r="AY169" s="91"/>
      <c r="AZ169" s="91"/>
      <c r="BA169" s="91"/>
      <c r="BB169" s="91"/>
      <c r="BC169" s="91"/>
      <c r="BD169" s="91"/>
      <c r="BE169" s="91"/>
      <c r="BF169" s="92"/>
      <c r="BG169" s="91"/>
      <c r="BH169" s="91"/>
      <c r="BI169" s="93"/>
      <c r="BJ169" s="93"/>
      <c r="BK169" s="93"/>
      <c r="BL169" s="93"/>
      <c r="BM169" s="93"/>
      <c r="BN169" s="93"/>
      <c r="BO169" s="91"/>
      <c r="BP169" s="94"/>
      <c r="BQ169" s="91"/>
      <c r="BR169" s="91"/>
      <c r="BS169" s="91"/>
      <c r="BT169" s="91"/>
      <c r="BU169" s="91"/>
      <c r="BV169" s="91"/>
      <c r="BW169" s="91"/>
      <c r="BX169" s="91"/>
      <c r="BY169" s="96"/>
      <c r="BZ169" s="96"/>
    </row>
    <row r="170" spans="1:78" s="95" customFormat="1" ht="18.75" customHeight="1">
      <c r="A170" s="89"/>
      <c r="B170" s="90"/>
      <c r="C170" s="90"/>
      <c r="D170" s="91"/>
      <c r="E170" s="91"/>
      <c r="F170" s="91"/>
      <c r="G170" s="91"/>
      <c r="H170" s="92"/>
      <c r="I170" s="91"/>
      <c r="J170" s="91"/>
      <c r="K170" s="91"/>
      <c r="L170" s="91"/>
      <c r="M170" s="91"/>
      <c r="N170" s="91"/>
      <c r="O170" s="91"/>
      <c r="P170" s="91"/>
      <c r="Q170" s="91"/>
      <c r="R170" s="91"/>
      <c r="S170" s="91"/>
      <c r="T170" s="91"/>
      <c r="U170" s="91"/>
      <c r="V170" s="92"/>
      <c r="W170" s="91"/>
      <c r="X170" s="91"/>
      <c r="Y170" s="93"/>
      <c r="Z170" s="93"/>
      <c r="AA170" s="93"/>
      <c r="AB170" s="93"/>
      <c r="AC170" s="93"/>
      <c r="AD170" s="93"/>
      <c r="AE170" s="91"/>
      <c r="AF170" s="94"/>
      <c r="AG170" s="91"/>
      <c r="AH170" s="91"/>
      <c r="AI170" s="91"/>
      <c r="AJ170" s="91"/>
      <c r="AK170" s="91"/>
      <c r="AL170" s="91"/>
      <c r="AM170" s="91"/>
      <c r="AO170" s="90"/>
      <c r="AP170" s="90"/>
      <c r="AQ170" s="91"/>
      <c r="AR170" s="91"/>
      <c r="AS170" s="91"/>
      <c r="AT170" s="91"/>
      <c r="AU170" s="92"/>
      <c r="AV170" s="91"/>
      <c r="AW170" s="91"/>
      <c r="AX170" s="91"/>
      <c r="AY170" s="91"/>
      <c r="AZ170" s="91"/>
      <c r="BA170" s="91"/>
      <c r="BB170" s="91"/>
      <c r="BC170" s="91"/>
      <c r="BD170" s="91"/>
      <c r="BE170" s="91"/>
      <c r="BF170" s="92"/>
      <c r="BG170" s="91"/>
      <c r="BH170" s="91"/>
      <c r="BI170" s="93"/>
      <c r="BJ170" s="93"/>
      <c r="BK170" s="93"/>
      <c r="BL170" s="93"/>
      <c r="BM170" s="93"/>
      <c r="BN170" s="93"/>
      <c r="BO170" s="91"/>
      <c r="BP170" s="94"/>
      <c r="BQ170" s="91"/>
      <c r="BR170" s="91"/>
      <c r="BS170" s="91"/>
      <c r="BT170" s="91"/>
      <c r="BU170" s="91"/>
      <c r="BV170" s="91"/>
      <c r="BW170" s="91"/>
      <c r="BX170" s="91"/>
      <c r="BY170" s="96"/>
      <c r="BZ170" s="96"/>
    </row>
    <row r="171" spans="1:78" s="95" customFormat="1" ht="18.75" customHeight="1">
      <c r="A171" s="89"/>
      <c r="B171" s="90"/>
      <c r="C171" s="90"/>
      <c r="D171" s="91"/>
      <c r="E171" s="91"/>
      <c r="F171" s="91"/>
      <c r="G171" s="91"/>
      <c r="H171" s="92"/>
      <c r="I171" s="91"/>
      <c r="J171" s="91"/>
      <c r="K171" s="91"/>
      <c r="L171" s="91"/>
      <c r="M171" s="91"/>
      <c r="N171" s="91"/>
      <c r="O171" s="91"/>
      <c r="P171" s="91"/>
      <c r="Q171" s="91"/>
      <c r="R171" s="91"/>
      <c r="S171" s="91"/>
      <c r="T171" s="91"/>
      <c r="U171" s="91"/>
      <c r="V171" s="92"/>
      <c r="W171" s="91"/>
      <c r="X171" s="91"/>
      <c r="Y171" s="93"/>
      <c r="Z171" s="93"/>
      <c r="AA171" s="93"/>
      <c r="AB171" s="93"/>
      <c r="AC171" s="93"/>
      <c r="AD171" s="93"/>
      <c r="AE171" s="91"/>
      <c r="AF171" s="94"/>
      <c r="AG171" s="91"/>
      <c r="AH171" s="91"/>
      <c r="AI171" s="91"/>
      <c r="AJ171" s="91"/>
      <c r="AK171" s="91"/>
      <c r="AL171" s="91"/>
      <c r="AM171" s="91"/>
      <c r="AO171" s="90"/>
      <c r="AP171" s="90"/>
      <c r="AQ171" s="91"/>
      <c r="AR171" s="91"/>
      <c r="AS171" s="91"/>
      <c r="AT171" s="91"/>
      <c r="AU171" s="92"/>
      <c r="AV171" s="91"/>
      <c r="AW171" s="91"/>
      <c r="AX171" s="91"/>
      <c r="AY171" s="91"/>
      <c r="AZ171" s="91"/>
      <c r="BA171" s="91"/>
      <c r="BB171" s="91"/>
      <c r="BC171" s="91"/>
      <c r="BD171" s="91"/>
      <c r="BE171" s="91"/>
      <c r="BF171" s="92"/>
      <c r="BG171" s="91"/>
      <c r="BH171" s="91"/>
      <c r="BI171" s="93"/>
      <c r="BJ171" s="93"/>
      <c r="BK171" s="93"/>
      <c r="BL171" s="93"/>
      <c r="BM171" s="93"/>
      <c r="BN171" s="93"/>
      <c r="BO171" s="91"/>
      <c r="BP171" s="94"/>
      <c r="BQ171" s="91"/>
      <c r="BR171" s="91"/>
      <c r="BS171" s="91"/>
      <c r="BT171" s="91"/>
      <c r="BU171" s="91"/>
      <c r="BV171" s="91"/>
      <c r="BW171" s="91"/>
      <c r="BX171" s="91"/>
      <c r="BY171" s="96"/>
      <c r="BZ171" s="96"/>
    </row>
    <row r="172" spans="1:78" s="95" customFormat="1" ht="18.75" customHeight="1">
      <c r="A172" s="89"/>
      <c r="B172" s="90"/>
      <c r="C172" s="90"/>
      <c r="D172" s="91"/>
      <c r="E172" s="91"/>
      <c r="F172" s="91"/>
      <c r="G172" s="91"/>
      <c r="H172" s="92"/>
      <c r="I172" s="91"/>
      <c r="J172" s="91"/>
      <c r="K172" s="91"/>
      <c r="L172" s="91"/>
      <c r="M172" s="91"/>
      <c r="N172" s="91"/>
      <c r="O172" s="91"/>
      <c r="P172" s="91"/>
      <c r="Q172" s="91"/>
      <c r="R172" s="91"/>
      <c r="S172" s="91"/>
      <c r="T172" s="91"/>
      <c r="U172" s="91"/>
      <c r="V172" s="92"/>
      <c r="W172" s="91"/>
      <c r="X172" s="91"/>
      <c r="Y172" s="93"/>
      <c r="Z172" s="93"/>
      <c r="AA172" s="93"/>
      <c r="AB172" s="93"/>
      <c r="AC172" s="93"/>
      <c r="AD172" s="93"/>
      <c r="AE172" s="91"/>
      <c r="AF172" s="94"/>
      <c r="AG172" s="91"/>
      <c r="AH172" s="91"/>
      <c r="AI172" s="91"/>
      <c r="AJ172" s="91"/>
      <c r="AK172" s="91"/>
      <c r="AL172" s="91"/>
      <c r="AM172" s="91"/>
      <c r="AO172" s="90"/>
      <c r="AP172" s="90"/>
      <c r="AQ172" s="91"/>
      <c r="AR172" s="91"/>
      <c r="AS172" s="91"/>
      <c r="AT172" s="91"/>
      <c r="AU172" s="92"/>
      <c r="AV172" s="91"/>
      <c r="AW172" s="91"/>
      <c r="AX172" s="91"/>
      <c r="AY172" s="91"/>
      <c r="AZ172" s="91"/>
      <c r="BA172" s="91"/>
      <c r="BB172" s="91"/>
      <c r="BC172" s="91"/>
      <c r="BD172" s="91"/>
      <c r="BE172" s="91"/>
      <c r="BF172" s="92"/>
      <c r="BG172" s="91"/>
      <c r="BH172" s="91"/>
      <c r="BI172" s="93"/>
      <c r="BJ172" s="93"/>
      <c r="BK172" s="93"/>
      <c r="BL172" s="93"/>
      <c r="BM172" s="93"/>
      <c r="BN172" s="93"/>
      <c r="BO172" s="91"/>
      <c r="BP172" s="94"/>
      <c r="BQ172" s="91"/>
      <c r="BR172" s="91"/>
      <c r="BS172" s="91"/>
      <c r="BT172" s="91"/>
      <c r="BU172" s="91"/>
      <c r="BV172" s="91"/>
      <c r="BW172" s="91"/>
      <c r="BX172" s="91"/>
      <c r="BY172" s="96"/>
      <c r="BZ172" s="96"/>
    </row>
    <row r="173" spans="1:78" s="95" customFormat="1" ht="18.75" customHeight="1">
      <c r="A173" s="89"/>
      <c r="B173" s="90"/>
      <c r="C173" s="90"/>
      <c r="D173" s="91"/>
      <c r="E173" s="91"/>
      <c r="F173" s="91"/>
      <c r="G173" s="91"/>
      <c r="H173" s="92"/>
      <c r="I173" s="91"/>
      <c r="J173" s="91"/>
      <c r="K173" s="91"/>
      <c r="L173" s="91"/>
      <c r="M173" s="91"/>
      <c r="N173" s="91"/>
      <c r="O173" s="91"/>
      <c r="P173" s="91"/>
      <c r="Q173" s="91"/>
      <c r="R173" s="91"/>
      <c r="S173" s="91"/>
      <c r="T173" s="91"/>
      <c r="U173" s="91"/>
      <c r="V173" s="92"/>
      <c r="W173" s="91"/>
      <c r="X173" s="91"/>
      <c r="Y173" s="93"/>
      <c r="Z173" s="93"/>
      <c r="AA173" s="93"/>
      <c r="AB173" s="93"/>
      <c r="AC173" s="93"/>
      <c r="AD173" s="93"/>
      <c r="AE173" s="91"/>
      <c r="AF173" s="94"/>
      <c r="AG173" s="91"/>
      <c r="AH173" s="91"/>
      <c r="AI173" s="91"/>
      <c r="AJ173" s="91"/>
      <c r="AK173" s="91"/>
      <c r="AL173" s="91"/>
      <c r="AM173" s="91"/>
      <c r="AO173" s="90"/>
      <c r="AP173" s="90"/>
      <c r="AQ173" s="91"/>
      <c r="AR173" s="91"/>
      <c r="AS173" s="91"/>
      <c r="AT173" s="91"/>
      <c r="AU173" s="92"/>
      <c r="AV173" s="91"/>
      <c r="AW173" s="91"/>
      <c r="AX173" s="91"/>
      <c r="AY173" s="91"/>
      <c r="AZ173" s="91"/>
      <c r="BA173" s="91"/>
      <c r="BB173" s="91"/>
      <c r="BC173" s="91"/>
      <c r="BD173" s="91"/>
      <c r="BE173" s="91"/>
      <c r="BF173" s="92"/>
      <c r="BG173" s="91"/>
      <c r="BH173" s="91"/>
      <c r="BI173" s="93"/>
      <c r="BJ173" s="93"/>
      <c r="BK173" s="93"/>
      <c r="BL173" s="93"/>
      <c r="BM173" s="93"/>
      <c r="BN173" s="93"/>
      <c r="BO173" s="91"/>
      <c r="BP173" s="94"/>
      <c r="BQ173" s="91"/>
      <c r="BR173" s="91"/>
      <c r="BS173" s="91"/>
      <c r="BT173" s="91"/>
      <c r="BU173" s="91"/>
      <c r="BV173" s="91"/>
      <c r="BW173" s="91"/>
      <c r="BX173" s="91"/>
      <c r="BY173" s="96"/>
      <c r="BZ173" s="96"/>
    </row>
    <row r="174" spans="1:78" s="95" customFormat="1" ht="18.75" customHeight="1">
      <c r="A174" s="89"/>
      <c r="B174" s="90"/>
      <c r="C174" s="90"/>
      <c r="D174" s="91"/>
      <c r="E174" s="91"/>
      <c r="F174" s="91"/>
      <c r="G174" s="91"/>
      <c r="H174" s="92"/>
      <c r="I174" s="91"/>
      <c r="J174" s="91"/>
      <c r="K174" s="91"/>
      <c r="L174" s="91"/>
      <c r="M174" s="91"/>
      <c r="N174" s="91"/>
      <c r="O174" s="91"/>
      <c r="P174" s="91"/>
      <c r="Q174" s="91"/>
      <c r="R174" s="91"/>
      <c r="S174" s="91"/>
      <c r="T174" s="91"/>
      <c r="U174" s="91"/>
      <c r="V174" s="92"/>
      <c r="W174" s="91"/>
      <c r="X174" s="91"/>
      <c r="Y174" s="93"/>
      <c r="Z174" s="93"/>
      <c r="AA174" s="93"/>
      <c r="AB174" s="93"/>
      <c r="AC174" s="93"/>
      <c r="AD174" s="93"/>
      <c r="AE174" s="91"/>
      <c r="AF174" s="94"/>
      <c r="AG174" s="91"/>
      <c r="AH174" s="91"/>
      <c r="AI174" s="91"/>
      <c r="AJ174" s="91"/>
      <c r="AK174" s="91"/>
      <c r="AL174" s="91"/>
      <c r="AM174" s="91"/>
      <c r="AO174" s="90"/>
      <c r="AP174" s="90"/>
      <c r="AQ174" s="91"/>
      <c r="AR174" s="91"/>
      <c r="AS174" s="91"/>
      <c r="AT174" s="91"/>
      <c r="AU174" s="92"/>
      <c r="AV174" s="91"/>
      <c r="AW174" s="91"/>
      <c r="AX174" s="91"/>
      <c r="AY174" s="91"/>
      <c r="AZ174" s="91"/>
      <c r="BA174" s="91"/>
      <c r="BB174" s="91"/>
      <c r="BC174" s="91"/>
      <c r="BD174" s="91"/>
      <c r="BE174" s="91"/>
      <c r="BF174" s="92"/>
      <c r="BG174" s="91"/>
      <c r="BH174" s="91"/>
      <c r="BI174" s="93"/>
      <c r="BJ174" s="93"/>
      <c r="BK174" s="93"/>
      <c r="BL174" s="93"/>
      <c r="BM174" s="93"/>
      <c r="BN174" s="93"/>
      <c r="BO174" s="91"/>
      <c r="BP174" s="94"/>
      <c r="BQ174" s="91"/>
      <c r="BR174" s="91"/>
      <c r="BS174" s="91"/>
      <c r="BT174" s="91"/>
      <c r="BU174" s="91"/>
      <c r="BV174" s="91"/>
      <c r="BW174" s="91"/>
      <c r="BX174" s="91"/>
      <c r="BY174" s="96"/>
      <c r="BZ174" s="96"/>
    </row>
    <row r="175" spans="1:78" s="95" customFormat="1" ht="18.75" customHeight="1">
      <c r="A175" s="89"/>
      <c r="B175" s="90"/>
      <c r="C175" s="90"/>
      <c r="D175" s="91"/>
      <c r="E175" s="91"/>
      <c r="F175" s="91"/>
      <c r="G175" s="91"/>
      <c r="H175" s="92"/>
      <c r="I175" s="91"/>
      <c r="J175" s="91"/>
      <c r="K175" s="91"/>
      <c r="L175" s="91"/>
      <c r="M175" s="91"/>
      <c r="N175" s="91"/>
      <c r="O175" s="91"/>
      <c r="P175" s="91"/>
      <c r="Q175" s="91"/>
      <c r="R175" s="91"/>
      <c r="S175" s="91"/>
      <c r="T175" s="91"/>
      <c r="U175" s="91"/>
      <c r="V175" s="92"/>
      <c r="W175" s="91"/>
      <c r="X175" s="91"/>
      <c r="Y175" s="93"/>
      <c r="Z175" s="93"/>
      <c r="AA175" s="93"/>
      <c r="AB175" s="93"/>
      <c r="AC175" s="93"/>
      <c r="AD175" s="93"/>
      <c r="AE175" s="91"/>
      <c r="AF175" s="94"/>
      <c r="AG175" s="91"/>
      <c r="AH175" s="91"/>
      <c r="AI175" s="91"/>
      <c r="AJ175" s="91"/>
      <c r="AK175" s="91"/>
      <c r="AL175" s="91"/>
      <c r="AM175" s="91"/>
      <c r="AO175" s="90"/>
      <c r="AP175" s="90"/>
      <c r="AQ175" s="91"/>
      <c r="AR175" s="91"/>
      <c r="AS175" s="91"/>
      <c r="AT175" s="91"/>
      <c r="AU175" s="92"/>
      <c r="AV175" s="91"/>
      <c r="AW175" s="91"/>
      <c r="AX175" s="91"/>
      <c r="AY175" s="91"/>
      <c r="AZ175" s="91"/>
      <c r="BA175" s="91"/>
      <c r="BB175" s="91"/>
      <c r="BC175" s="91"/>
      <c r="BD175" s="91"/>
      <c r="BE175" s="91"/>
      <c r="BF175" s="92"/>
      <c r="BG175" s="91"/>
      <c r="BH175" s="91"/>
      <c r="BI175" s="93"/>
      <c r="BJ175" s="93"/>
      <c r="BK175" s="93"/>
      <c r="BL175" s="93"/>
      <c r="BM175" s="93"/>
      <c r="BN175" s="93"/>
      <c r="BO175" s="91"/>
      <c r="BP175" s="94"/>
      <c r="BQ175" s="91"/>
      <c r="BR175" s="91"/>
      <c r="BS175" s="91"/>
      <c r="BT175" s="91"/>
      <c r="BU175" s="91"/>
      <c r="BV175" s="91"/>
      <c r="BW175" s="91"/>
      <c r="BX175" s="91"/>
      <c r="BY175" s="96"/>
      <c r="BZ175" s="96"/>
    </row>
    <row r="176" spans="1:78" s="95" customFormat="1" ht="18.75" customHeight="1">
      <c r="A176" s="89"/>
      <c r="B176" s="90"/>
      <c r="C176" s="90"/>
      <c r="D176" s="91"/>
      <c r="E176" s="91"/>
      <c r="F176" s="91"/>
      <c r="G176" s="91"/>
      <c r="H176" s="92"/>
      <c r="I176" s="91"/>
      <c r="J176" s="91"/>
      <c r="K176" s="91"/>
      <c r="L176" s="91"/>
      <c r="M176" s="91"/>
      <c r="N176" s="91"/>
      <c r="O176" s="91"/>
      <c r="P176" s="91"/>
      <c r="Q176" s="91"/>
      <c r="R176" s="91"/>
      <c r="S176" s="91"/>
      <c r="T176" s="91"/>
      <c r="U176" s="91"/>
      <c r="V176" s="92"/>
      <c r="W176" s="91"/>
      <c r="X176" s="91"/>
      <c r="Y176" s="93"/>
      <c r="Z176" s="93"/>
      <c r="AA176" s="93"/>
      <c r="AB176" s="93"/>
      <c r="AC176" s="93"/>
      <c r="AD176" s="93"/>
      <c r="AE176" s="91"/>
      <c r="AF176" s="94"/>
      <c r="AG176" s="91"/>
      <c r="AH176" s="91"/>
      <c r="AI176" s="91"/>
      <c r="AJ176" s="91"/>
      <c r="AK176" s="91"/>
      <c r="AL176" s="91"/>
      <c r="AM176" s="91"/>
      <c r="AO176" s="90"/>
      <c r="AP176" s="90"/>
      <c r="AQ176" s="91"/>
      <c r="AR176" s="91"/>
      <c r="AS176" s="91"/>
      <c r="AT176" s="91"/>
      <c r="AU176" s="92"/>
      <c r="AV176" s="91"/>
      <c r="AW176" s="91"/>
      <c r="AX176" s="91"/>
      <c r="AY176" s="91"/>
      <c r="AZ176" s="91"/>
      <c r="BA176" s="91"/>
      <c r="BB176" s="91"/>
      <c r="BC176" s="91"/>
      <c r="BD176" s="91"/>
      <c r="BE176" s="91"/>
      <c r="BF176" s="92"/>
      <c r="BG176" s="91"/>
      <c r="BH176" s="91"/>
      <c r="BI176" s="93"/>
      <c r="BJ176" s="93"/>
      <c r="BK176" s="93"/>
      <c r="BL176" s="93"/>
      <c r="BM176" s="93"/>
      <c r="BN176" s="93"/>
      <c r="BO176" s="91"/>
      <c r="BP176" s="94"/>
      <c r="BQ176" s="91"/>
      <c r="BR176" s="91"/>
      <c r="BS176" s="91"/>
      <c r="BT176" s="91"/>
      <c r="BU176" s="91"/>
      <c r="BV176" s="91"/>
      <c r="BW176" s="91"/>
      <c r="BX176" s="91"/>
      <c r="BY176" s="96"/>
      <c r="BZ176" s="96"/>
    </row>
    <row r="177" spans="1:78" s="95" customFormat="1" ht="18.75" customHeight="1">
      <c r="A177" s="89"/>
      <c r="B177" s="90"/>
      <c r="C177" s="90"/>
      <c r="D177" s="91"/>
      <c r="E177" s="91"/>
      <c r="F177" s="91"/>
      <c r="G177" s="91"/>
      <c r="H177" s="92"/>
      <c r="I177" s="91"/>
      <c r="J177" s="91"/>
      <c r="K177" s="91"/>
      <c r="L177" s="91"/>
      <c r="M177" s="91"/>
      <c r="N177" s="91"/>
      <c r="O177" s="91"/>
      <c r="P177" s="91"/>
      <c r="Q177" s="91"/>
      <c r="R177" s="91"/>
      <c r="S177" s="91"/>
      <c r="T177" s="91"/>
      <c r="U177" s="91"/>
      <c r="V177" s="92"/>
      <c r="W177" s="91"/>
      <c r="X177" s="91"/>
      <c r="Y177" s="93"/>
      <c r="Z177" s="93"/>
      <c r="AA177" s="93"/>
      <c r="AB177" s="93"/>
      <c r="AC177" s="93"/>
      <c r="AD177" s="93"/>
      <c r="AE177" s="91"/>
      <c r="AF177" s="94"/>
      <c r="AG177" s="91"/>
      <c r="AH177" s="91"/>
      <c r="AI177" s="91"/>
      <c r="AJ177" s="91"/>
      <c r="AK177" s="91"/>
      <c r="AL177" s="91"/>
      <c r="AM177" s="91"/>
      <c r="AO177" s="90"/>
      <c r="AP177" s="90"/>
      <c r="AQ177" s="91"/>
      <c r="AR177" s="91"/>
      <c r="AS177" s="91"/>
      <c r="AT177" s="91"/>
      <c r="AU177" s="92"/>
      <c r="AV177" s="91"/>
      <c r="AW177" s="91"/>
      <c r="AX177" s="91"/>
      <c r="AY177" s="91"/>
      <c r="AZ177" s="91"/>
      <c r="BA177" s="91"/>
      <c r="BB177" s="91"/>
      <c r="BC177" s="91"/>
      <c r="BD177" s="91"/>
      <c r="BE177" s="91"/>
      <c r="BF177" s="92"/>
      <c r="BG177" s="91"/>
      <c r="BH177" s="91"/>
      <c r="BI177" s="93"/>
      <c r="BJ177" s="93"/>
      <c r="BK177" s="93"/>
      <c r="BL177" s="93"/>
      <c r="BM177" s="93"/>
      <c r="BN177" s="93"/>
      <c r="BO177" s="91"/>
      <c r="BP177" s="94"/>
      <c r="BQ177" s="91"/>
      <c r="BR177" s="91"/>
      <c r="BS177" s="91"/>
      <c r="BT177" s="91"/>
      <c r="BU177" s="91"/>
      <c r="BV177" s="91"/>
      <c r="BW177" s="91"/>
      <c r="BX177" s="91"/>
      <c r="BY177" s="96"/>
      <c r="BZ177" s="96"/>
    </row>
    <row r="178" spans="1:78" s="95" customFormat="1" ht="18.75" customHeight="1">
      <c r="A178" s="89"/>
      <c r="B178" s="90"/>
      <c r="C178" s="90"/>
      <c r="D178" s="91"/>
      <c r="E178" s="91"/>
      <c r="F178" s="91"/>
      <c r="G178" s="91"/>
      <c r="H178" s="92"/>
      <c r="I178" s="91"/>
      <c r="J178" s="91"/>
      <c r="K178" s="91"/>
      <c r="L178" s="91"/>
      <c r="M178" s="91"/>
      <c r="N178" s="91"/>
      <c r="O178" s="91"/>
      <c r="P178" s="91"/>
      <c r="Q178" s="91"/>
      <c r="R178" s="91"/>
      <c r="S178" s="91"/>
      <c r="T178" s="91"/>
      <c r="U178" s="91"/>
      <c r="V178" s="92"/>
      <c r="W178" s="91"/>
      <c r="X178" s="91"/>
      <c r="Y178" s="93"/>
      <c r="Z178" s="93"/>
      <c r="AA178" s="93"/>
      <c r="AB178" s="93"/>
      <c r="AC178" s="93"/>
      <c r="AD178" s="93"/>
      <c r="AE178" s="91"/>
      <c r="AF178" s="94"/>
      <c r="AG178" s="91"/>
      <c r="AH178" s="91"/>
      <c r="AI178" s="91"/>
      <c r="AJ178" s="91"/>
      <c r="AK178" s="91"/>
      <c r="AL178" s="91"/>
      <c r="AM178" s="91"/>
      <c r="AO178" s="90"/>
      <c r="AP178" s="90"/>
      <c r="AQ178" s="91"/>
      <c r="AR178" s="91"/>
      <c r="AS178" s="91"/>
      <c r="AT178" s="91"/>
      <c r="AU178" s="92"/>
      <c r="AV178" s="91"/>
      <c r="AW178" s="91"/>
      <c r="AX178" s="91"/>
      <c r="AY178" s="91"/>
      <c r="AZ178" s="91"/>
      <c r="BA178" s="91"/>
      <c r="BB178" s="91"/>
      <c r="BC178" s="91"/>
      <c r="BD178" s="91"/>
      <c r="BE178" s="91"/>
      <c r="BF178" s="92"/>
      <c r="BG178" s="91"/>
      <c r="BH178" s="91"/>
      <c r="BI178" s="93"/>
      <c r="BJ178" s="93"/>
      <c r="BK178" s="93"/>
      <c r="BL178" s="93"/>
      <c r="BM178" s="93"/>
      <c r="BN178" s="93"/>
      <c r="BO178" s="91"/>
      <c r="BP178" s="94"/>
      <c r="BQ178" s="91"/>
      <c r="BR178" s="91"/>
      <c r="BS178" s="91"/>
      <c r="BT178" s="91"/>
      <c r="BU178" s="91"/>
      <c r="BV178" s="91"/>
      <c r="BW178" s="91"/>
      <c r="BX178" s="91"/>
      <c r="BY178" s="96"/>
      <c r="BZ178" s="96"/>
    </row>
    <row r="179" spans="1:78" s="95" customFormat="1" ht="18.75" customHeight="1">
      <c r="A179" s="89"/>
      <c r="B179" s="90"/>
      <c r="C179" s="90"/>
      <c r="D179" s="91"/>
      <c r="E179" s="91"/>
      <c r="F179" s="91"/>
      <c r="G179" s="91"/>
      <c r="H179" s="92"/>
      <c r="I179" s="91"/>
      <c r="J179" s="91"/>
      <c r="K179" s="91"/>
      <c r="L179" s="91"/>
      <c r="M179" s="91"/>
      <c r="N179" s="91"/>
      <c r="O179" s="91"/>
      <c r="P179" s="91"/>
      <c r="Q179" s="91"/>
      <c r="R179" s="91"/>
      <c r="S179" s="91"/>
      <c r="T179" s="91"/>
      <c r="U179" s="91"/>
      <c r="V179" s="92"/>
      <c r="W179" s="91"/>
      <c r="X179" s="91"/>
      <c r="Y179" s="93"/>
      <c r="Z179" s="93"/>
      <c r="AA179" s="93"/>
      <c r="AB179" s="93"/>
      <c r="AC179" s="93"/>
      <c r="AD179" s="93"/>
      <c r="AE179" s="91"/>
      <c r="AF179" s="94"/>
      <c r="AG179" s="91"/>
      <c r="AH179" s="91"/>
      <c r="AI179" s="91"/>
      <c r="AJ179" s="91"/>
      <c r="AK179" s="91"/>
      <c r="AL179" s="91"/>
      <c r="AM179" s="91"/>
      <c r="AO179" s="90"/>
      <c r="AP179" s="90"/>
      <c r="AQ179" s="91"/>
      <c r="AR179" s="91"/>
      <c r="AS179" s="91"/>
      <c r="AT179" s="91"/>
      <c r="AU179" s="92"/>
      <c r="AV179" s="91"/>
      <c r="AW179" s="91"/>
      <c r="AX179" s="91"/>
      <c r="AY179" s="91"/>
      <c r="AZ179" s="91"/>
      <c r="BA179" s="91"/>
      <c r="BB179" s="91"/>
      <c r="BC179" s="91"/>
      <c r="BD179" s="91"/>
      <c r="BE179" s="91"/>
      <c r="BF179" s="92"/>
      <c r="BG179" s="91"/>
      <c r="BH179" s="91"/>
      <c r="BI179" s="93"/>
      <c r="BJ179" s="93"/>
      <c r="BK179" s="93"/>
      <c r="BL179" s="93"/>
      <c r="BM179" s="93"/>
      <c r="BN179" s="93"/>
      <c r="BO179" s="91"/>
      <c r="BP179" s="94"/>
      <c r="BQ179" s="91"/>
      <c r="BR179" s="91"/>
      <c r="BS179" s="91"/>
      <c r="BT179" s="91"/>
      <c r="BU179" s="91"/>
      <c r="BV179" s="91"/>
      <c r="BW179" s="91"/>
      <c r="BX179" s="91"/>
      <c r="BY179" s="96"/>
      <c r="BZ179" s="96"/>
    </row>
    <row r="180" spans="1:78" s="95" customFormat="1" ht="18.75" customHeight="1">
      <c r="A180" s="89"/>
      <c r="B180" s="90"/>
      <c r="C180" s="90"/>
      <c r="D180" s="91"/>
      <c r="E180" s="91"/>
      <c r="F180" s="91"/>
      <c r="G180" s="91"/>
      <c r="H180" s="92"/>
      <c r="I180" s="91"/>
      <c r="J180" s="91"/>
      <c r="K180" s="91"/>
      <c r="L180" s="91"/>
      <c r="M180" s="91"/>
      <c r="N180" s="91"/>
      <c r="O180" s="91"/>
      <c r="P180" s="91"/>
      <c r="Q180" s="91"/>
      <c r="R180" s="91"/>
      <c r="S180" s="91"/>
      <c r="T180" s="91"/>
      <c r="U180" s="91"/>
      <c r="V180" s="92"/>
      <c r="W180" s="91"/>
      <c r="X180" s="91"/>
      <c r="Y180" s="93"/>
      <c r="Z180" s="93"/>
      <c r="AA180" s="93"/>
      <c r="AB180" s="93"/>
      <c r="AC180" s="93"/>
      <c r="AD180" s="93"/>
      <c r="AE180" s="91"/>
      <c r="AF180" s="94"/>
      <c r="AG180" s="91"/>
      <c r="AH180" s="91"/>
      <c r="AI180" s="91"/>
      <c r="AJ180" s="91"/>
      <c r="AK180" s="91"/>
      <c r="AL180" s="91"/>
      <c r="AM180" s="91"/>
      <c r="AO180" s="90"/>
      <c r="AP180" s="90"/>
      <c r="AQ180" s="91"/>
      <c r="AR180" s="91"/>
      <c r="AS180" s="91"/>
      <c r="AT180" s="91"/>
      <c r="AU180" s="92"/>
      <c r="AV180" s="91"/>
      <c r="AW180" s="91"/>
      <c r="AX180" s="91"/>
      <c r="AY180" s="91"/>
      <c r="AZ180" s="91"/>
      <c r="BA180" s="91"/>
      <c r="BB180" s="91"/>
      <c r="BC180" s="91"/>
      <c r="BD180" s="91"/>
      <c r="BE180" s="91"/>
      <c r="BF180" s="92"/>
      <c r="BG180" s="91"/>
      <c r="BH180" s="91"/>
      <c r="BI180" s="93"/>
      <c r="BJ180" s="93"/>
      <c r="BK180" s="93"/>
      <c r="BL180" s="93"/>
      <c r="BM180" s="93"/>
      <c r="BN180" s="93"/>
      <c r="BO180" s="91"/>
      <c r="BP180" s="94"/>
      <c r="BQ180" s="91"/>
      <c r="BR180" s="91"/>
      <c r="BS180" s="91"/>
      <c r="BT180" s="91"/>
      <c r="BU180" s="91"/>
      <c r="BV180" s="91"/>
      <c r="BW180" s="91"/>
      <c r="BX180" s="91"/>
      <c r="BY180" s="96"/>
      <c r="BZ180" s="96"/>
    </row>
    <row r="181" spans="1:78" s="95" customFormat="1" ht="18.75" customHeight="1">
      <c r="A181" s="89"/>
      <c r="B181" s="90"/>
      <c r="C181" s="90"/>
      <c r="D181" s="91"/>
      <c r="E181" s="91"/>
      <c r="F181" s="91"/>
      <c r="G181" s="91"/>
      <c r="H181" s="92"/>
      <c r="I181" s="91"/>
      <c r="J181" s="91"/>
      <c r="K181" s="91"/>
      <c r="L181" s="91"/>
      <c r="M181" s="91"/>
      <c r="N181" s="91"/>
      <c r="O181" s="91"/>
      <c r="P181" s="91"/>
      <c r="Q181" s="91"/>
      <c r="R181" s="91"/>
      <c r="S181" s="91"/>
      <c r="T181" s="91"/>
      <c r="U181" s="91"/>
      <c r="V181" s="92"/>
      <c r="W181" s="91"/>
      <c r="X181" s="91"/>
      <c r="Y181" s="93"/>
      <c r="Z181" s="93"/>
      <c r="AA181" s="93"/>
      <c r="AB181" s="93"/>
      <c r="AC181" s="93"/>
      <c r="AD181" s="93"/>
      <c r="AE181" s="91"/>
      <c r="AF181" s="94"/>
      <c r="AG181" s="91"/>
      <c r="AH181" s="91"/>
      <c r="AI181" s="91"/>
      <c r="AJ181" s="91"/>
      <c r="AK181" s="91"/>
      <c r="AL181" s="91"/>
      <c r="AM181" s="91"/>
      <c r="AO181" s="90"/>
      <c r="AP181" s="90"/>
      <c r="AQ181" s="91"/>
      <c r="AR181" s="91"/>
      <c r="AS181" s="91"/>
      <c r="AT181" s="91"/>
      <c r="AU181" s="92"/>
      <c r="AV181" s="91"/>
      <c r="AW181" s="91"/>
      <c r="AX181" s="91"/>
      <c r="AY181" s="91"/>
      <c r="AZ181" s="91"/>
      <c r="BA181" s="91"/>
      <c r="BB181" s="91"/>
      <c r="BC181" s="91"/>
      <c r="BD181" s="91"/>
      <c r="BE181" s="91"/>
      <c r="BF181" s="92"/>
      <c r="BG181" s="91"/>
      <c r="BH181" s="91"/>
      <c r="BI181" s="93"/>
      <c r="BJ181" s="93"/>
      <c r="BK181" s="93"/>
      <c r="BL181" s="93"/>
      <c r="BM181" s="93"/>
      <c r="BN181" s="93"/>
      <c r="BO181" s="91"/>
      <c r="BP181" s="94"/>
      <c r="BQ181" s="91"/>
      <c r="BR181" s="91"/>
      <c r="BS181" s="91"/>
      <c r="BT181" s="91"/>
      <c r="BU181" s="91"/>
      <c r="BV181" s="91"/>
      <c r="BW181" s="91"/>
      <c r="BX181" s="91"/>
      <c r="BY181" s="96"/>
      <c r="BZ181" s="96"/>
    </row>
    <row r="182" spans="1:78" s="95" customFormat="1" ht="18.75" customHeight="1">
      <c r="A182" s="360"/>
      <c r="B182" s="360"/>
      <c r="C182"/>
      <c r="D182"/>
      <c r="E182"/>
      <c r="F182" s="91"/>
      <c r="G182" s="91"/>
      <c r="H182" s="92"/>
      <c r="I182" s="91"/>
      <c r="J182" s="91"/>
      <c r="K182" s="91"/>
      <c r="L182" s="91"/>
      <c r="M182" s="91"/>
      <c r="N182" s="91"/>
      <c r="O182" s="91"/>
      <c r="P182" s="91"/>
      <c r="Q182" s="91"/>
      <c r="R182" s="91"/>
      <c r="S182" s="91"/>
      <c r="T182" s="91"/>
      <c r="U182" s="91"/>
      <c r="V182" s="92"/>
      <c r="W182" s="91"/>
      <c r="X182" s="91"/>
      <c r="Y182" s="93"/>
      <c r="Z182" s="93"/>
      <c r="AA182" s="93"/>
      <c r="AB182" s="93"/>
      <c r="AC182" s="93"/>
      <c r="AD182" s="93"/>
      <c r="AE182" s="91"/>
      <c r="AF182" s="94"/>
      <c r="AG182" s="91"/>
      <c r="AH182" s="91"/>
      <c r="AI182" s="91"/>
      <c r="AJ182" s="91"/>
      <c r="AK182" s="91"/>
      <c r="AL182" s="91"/>
      <c r="AM182" s="91"/>
      <c r="AO182" s="90"/>
      <c r="AP182" s="90"/>
      <c r="AQ182" s="91"/>
      <c r="AR182" s="91"/>
      <c r="AS182" s="91"/>
      <c r="AT182" s="91"/>
      <c r="AU182" s="92"/>
      <c r="AV182" s="91"/>
      <c r="AW182" s="91"/>
      <c r="AX182" s="91"/>
      <c r="AY182" s="91"/>
      <c r="AZ182" s="91"/>
      <c r="BA182" s="91"/>
      <c r="BB182" s="91"/>
      <c r="BC182" s="91"/>
      <c r="BD182" s="91"/>
      <c r="BE182" s="91"/>
      <c r="BF182" s="92"/>
      <c r="BG182" s="91"/>
      <c r="BH182" s="91"/>
      <c r="BI182" s="93"/>
      <c r="BJ182" s="93"/>
      <c r="BK182" s="93"/>
      <c r="BL182" s="93"/>
      <c r="BM182" s="93"/>
      <c r="BN182" s="93"/>
      <c r="BO182" s="91"/>
      <c r="BP182" s="94"/>
      <c r="BQ182" s="91"/>
      <c r="BR182" s="91"/>
      <c r="BS182" s="91"/>
      <c r="BT182" s="91"/>
      <c r="BU182" s="91"/>
      <c r="BV182" s="91"/>
      <c r="BW182" s="91"/>
      <c r="BX182" s="91"/>
      <c r="BY182" s="96"/>
      <c r="BZ182" s="96"/>
    </row>
    <row r="183" spans="1:78" s="95" customFormat="1" ht="18.75" customHeight="1">
      <c r="A183"/>
      <c r="B183"/>
      <c r="C183"/>
      <c r="D183"/>
      <c r="E183"/>
      <c r="F183" s="91"/>
      <c r="G183" s="91"/>
      <c r="H183" s="92"/>
      <c r="I183" s="91"/>
      <c r="J183" s="91"/>
      <c r="K183" s="91"/>
      <c r="L183" s="91"/>
      <c r="M183" s="91"/>
      <c r="N183" s="91"/>
      <c r="O183" s="91"/>
      <c r="P183" s="91"/>
      <c r="Q183" s="91"/>
      <c r="R183" s="91"/>
      <c r="S183" s="91"/>
      <c r="T183" s="91"/>
      <c r="U183" s="91"/>
      <c r="V183" s="92"/>
      <c r="W183" s="91"/>
      <c r="X183" s="91"/>
      <c r="Y183" s="93"/>
      <c r="Z183" s="93"/>
      <c r="AA183" s="93"/>
      <c r="AB183" s="93"/>
      <c r="AC183" s="93"/>
      <c r="AD183" s="93"/>
      <c r="AE183" s="91"/>
      <c r="AF183" s="94"/>
      <c r="AG183" s="91"/>
      <c r="AH183" s="91"/>
      <c r="AI183" s="91"/>
      <c r="AJ183" s="91"/>
      <c r="AK183" s="91"/>
      <c r="AL183" s="91"/>
      <c r="AM183" s="91"/>
      <c r="AO183" s="90"/>
      <c r="AP183" s="90"/>
      <c r="AQ183" s="91"/>
      <c r="AR183" s="91"/>
      <c r="AS183" s="91"/>
      <c r="AT183" s="91"/>
      <c r="AU183" s="92"/>
      <c r="AV183" s="91"/>
      <c r="AW183" s="91"/>
      <c r="AX183" s="91"/>
      <c r="AY183" s="91"/>
      <c r="AZ183" s="91"/>
      <c r="BA183" s="91"/>
      <c r="BB183" s="91"/>
      <c r="BC183" s="91"/>
      <c r="BD183" s="91"/>
      <c r="BE183" s="91"/>
      <c r="BF183" s="92"/>
      <c r="BG183" s="91"/>
      <c r="BH183" s="91"/>
      <c r="BI183" s="93"/>
      <c r="BJ183" s="93"/>
      <c r="BK183" s="93"/>
      <c r="BL183" s="93"/>
      <c r="BM183" s="93"/>
      <c r="BN183" s="93"/>
      <c r="BO183" s="91"/>
      <c r="BP183" s="94"/>
      <c r="BQ183" s="91"/>
      <c r="BR183" s="91"/>
      <c r="BS183" s="91"/>
      <c r="BT183" s="91"/>
      <c r="BU183" s="91"/>
      <c r="BV183" s="91"/>
      <c r="BW183" s="91"/>
      <c r="BX183" s="91"/>
      <c r="BY183" s="96"/>
      <c r="BZ183" s="96"/>
    </row>
    <row r="184" spans="1:78" s="95" customFormat="1" ht="18.75" customHeight="1">
      <c r="A184"/>
      <c r="B184"/>
      <c r="C184"/>
      <c r="D184"/>
      <c r="E184"/>
      <c r="F184" s="91"/>
      <c r="G184" s="91"/>
      <c r="H184" s="92"/>
      <c r="I184" s="91"/>
      <c r="J184" s="91"/>
      <c r="K184" s="91"/>
      <c r="L184" s="91"/>
      <c r="M184" s="91"/>
      <c r="N184" s="91"/>
      <c r="O184" s="91"/>
      <c r="P184" s="91"/>
      <c r="Q184" s="91"/>
      <c r="R184" s="91"/>
      <c r="S184" s="91"/>
      <c r="T184" s="91"/>
      <c r="U184" s="91"/>
      <c r="V184" s="92"/>
      <c r="W184" s="91"/>
      <c r="X184" s="91"/>
      <c r="Y184" s="93"/>
      <c r="Z184" s="93"/>
      <c r="AA184" s="93"/>
      <c r="AB184" s="93"/>
      <c r="AC184" s="93"/>
      <c r="AD184" s="93"/>
      <c r="AE184" s="91"/>
      <c r="AF184" s="94"/>
      <c r="AG184" s="91"/>
      <c r="AH184" s="91"/>
      <c r="AI184" s="91"/>
      <c r="AJ184" s="91"/>
      <c r="AK184" s="91"/>
      <c r="AL184" s="91"/>
      <c r="AM184" s="91"/>
      <c r="AO184" s="90"/>
      <c r="AP184" s="90"/>
      <c r="AQ184" s="91"/>
      <c r="AR184" s="91"/>
      <c r="AS184" s="91"/>
      <c r="AT184" s="91"/>
      <c r="AU184" s="92"/>
      <c r="AV184" s="91"/>
      <c r="AW184" s="91"/>
      <c r="AX184" s="91"/>
      <c r="AY184" s="91"/>
      <c r="AZ184" s="91"/>
      <c r="BA184" s="91"/>
      <c r="BB184" s="91"/>
      <c r="BC184" s="91"/>
      <c r="BD184" s="91"/>
      <c r="BE184" s="91"/>
      <c r="BF184" s="92"/>
      <c r="BG184" s="91"/>
      <c r="BH184" s="91"/>
      <c r="BI184" s="93"/>
      <c r="BJ184" s="93"/>
      <c r="BK184" s="93"/>
      <c r="BL184" s="93"/>
      <c r="BM184" s="93"/>
      <c r="BN184" s="93"/>
      <c r="BO184" s="91"/>
      <c r="BP184" s="94"/>
      <c r="BQ184" s="91"/>
      <c r="BR184" s="91"/>
      <c r="BS184" s="91"/>
      <c r="BT184" s="91"/>
      <c r="BU184" s="91"/>
      <c r="BV184" s="91"/>
      <c r="BW184" s="91"/>
      <c r="BX184" s="91"/>
      <c r="BY184" s="96"/>
      <c r="BZ184" s="96"/>
    </row>
    <row r="185" spans="2:39" ht="18.75">
      <c r="B185" s="15" t="s">
        <v>963</v>
      </c>
      <c r="C185" s="312"/>
      <c r="D185" s="313"/>
      <c r="E185" s="313"/>
      <c r="F185" s="313"/>
      <c r="G185" s="313"/>
      <c r="H185" s="313"/>
      <c r="I185" s="313"/>
      <c r="J185" s="313"/>
      <c r="K185" s="313"/>
      <c r="L185" s="313"/>
      <c r="M185" s="313"/>
      <c r="N185" s="313"/>
      <c r="O185" s="313"/>
      <c r="P185" s="313"/>
      <c r="Q185" s="313"/>
      <c r="R185" s="313"/>
      <c r="S185" s="313"/>
      <c r="T185" s="313"/>
      <c r="U185" s="313"/>
      <c r="V185" s="313"/>
      <c r="W185" s="313"/>
      <c r="X185" s="313"/>
      <c r="Y185" s="314"/>
      <c r="Z185" s="314"/>
      <c r="AA185" s="314"/>
      <c r="AB185" s="314"/>
      <c r="AC185" s="314"/>
      <c r="AD185" s="314"/>
      <c r="AE185" s="313"/>
      <c r="AF185" s="314"/>
      <c r="AG185" s="313"/>
      <c r="AH185" s="313"/>
      <c r="AI185" s="313"/>
      <c r="AJ185" s="313"/>
      <c r="AK185" s="313"/>
      <c r="AL185" s="313"/>
      <c r="AM185" s="313"/>
    </row>
    <row r="186" spans="2:39" ht="15">
      <c r="B186" s="315" t="s">
        <v>828</v>
      </c>
      <c r="C186" s="312"/>
      <c r="D186" s="313"/>
      <c r="E186" s="313"/>
      <c r="F186" s="313"/>
      <c r="G186" s="313"/>
      <c r="H186" s="313"/>
      <c r="I186" s="313"/>
      <c r="J186" s="313"/>
      <c r="K186" s="313"/>
      <c r="L186" s="313"/>
      <c r="M186" s="313"/>
      <c r="N186" s="313"/>
      <c r="O186" s="313"/>
      <c r="P186" s="313"/>
      <c r="Q186" s="313"/>
      <c r="R186" s="313"/>
      <c r="S186" s="313"/>
      <c r="T186" s="313"/>
      <c r="U186" s="313"/>
      <c r="V186" s="313"/>
      <c r="W186" s="313"/>
      <c r="X186" s="313"/>
      <c r="Y186" s="314"/>
      <c r="Z186" s="314"/>
      <c r="AA186" s="314"/>
      <c r="AB186" s="314"/>
      <c r="AC186" s="314"/>
      <c r="AD186" s="314"/>
      <c r="AE186" s="313"/>
      <c r="AF186" s="314"/>
      <c r="AG186" s="313"/>
      <c r="AH186" s="313"/>
      <c r="AI186" s="313"/>
      <c r="AJ186" s="313"/>
      <c r="AK186" s="313"/>
      <c r="AL186" s="313"/>
      <c r="AM186" s="313"/>
    </row>
    <row r="187" spans="1:39" ht="15">
      <c r="A187" s="398" t="s">
        <v>873</v>
      </c>
      <c r="B187" s="398"/>
      <c r="C187" s="398"/>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398"/>
      <c r="AG187" s="398"/>
      <c r="AH187" s="398"/>
      <c r="AI187" s="398"/>
      <c r="AJ187" s="398"/>
      <c r="AK187" s="398"/>
      <c r="AL187" s="398"/>
      <c r="AM187" s="398"/>
    </row>
    <row r="188" ht="10.5" customHeight="1"/>
    <row r="189" spans="2:39" ht="15">
      <c r="B189" s="316" t="s">
        <v>220</v>
      </c>
      <c r="C189" s="317"/>
      <c r="D189" s="318"/>
      <c r="E189" s="317"/>
      <c r="F189" s="317"/>
      <c r="G189" s="317"/>
      <c r="H189" s="317"/>
      <c r="I189" s="317"/>
      <c r="J189" s="317"/>
      <c r="K189" s="317"/>
      <c r="L189" s="317"/>
      <c r="M189" s="317"/>
      <c r="N189" s="317"/>
      <c r="O189" s="317"/>
      <c r="P189" s="317"/>
      <c r="Q189" s="317"/>
      <c r="R189" s="317"/>
      <c r="S189" s="317"/>
      <c r="T189" s="317"/>
      <c r="U189" s="317"/>
      <c r="V189" s="317"/>
      <c r="W189" s="319" t="s">
        <v>987</v>
      </c>
      <c r="X189" s="317"/>
      <c r="Y189" s="317"/>
      <c r="Z189" s="318"/>
      <c r="AA189" s="399" t="s">
        <v>456</v>
      </c>
      <c r="AB189" s="399"/>
      <c r="AC189" s="399"/>
      <c r="AD189" s="399"/>
      <c r="AE189" s="399"/>
      <c r="AF189" s="399"/>
      <c r="AH189" s="399" t="s">
        <v>457</v>
      </c>
      <c r="AI189" s="399"/>
      <c r="AJ189" s="399"/>
      <c r="AK189" s="399"/>
      <c r="AL189" s="399"/>
      <c r="AM189" s="399"/>
    </row>
    <row r="190" spans="2:39" ht="9.75" customHeight="1">
      <c r="B190" s="319"/>
      <c r="C190" s="317"/>
      <c r="D190" s="319"/>
      <c r="E190" s="317"/>
      <c r="F190" s="317"/>
      <c r="G190" s="317"/>
      <c r="H190" s="317"/>
      <c r="I190" s="317"/>
      <c r="J190" s="317"/>
      <c r="K190" s="317"/>
      <c r="L190" s="317"/>
      <c r="M190" s="317"/>
      <c r="N190" s="317"/>
      <c r="O190" s="317"/>
      <c r="P190" s="317"/>
      <c r="Q190" s="317"/>
      <c r="R190" s="317"/>
      <c r="S190" s="317"/>
      <c r="T190" s="317"/>
      <c r="U190" s="317"/>
      <c r="V190" s="317"/>
      <c r="W190" s="333"/>
      <c r="X190" s="317"/>
      <c r="Y190" s="317"/>
      <c r="Z190" s="317"/>
      <c r="AA190" s="404"/>
      <c r="AB190" s="404"/>
      <c r="AC190" s="404"/>
      <c r="AD190" s="404"/>
      <c r="AE190" s="404"/>
      <c r="AF190" s="404"/>
      <c r="AG190" s="317"/>
      <c r="AH190" s="404"/>
      <c r="AI190" s="404"/>
      <c r="AJ190" s="404"/>
      <c r="AK190" s="404"/>
      <c r="AL190" s="404"/>
      <c r="AM190" s="404"/>
    </row>
    <row r="191" spans="2:39" ht="15">
      <c r="B191" s="320" t="s">
        <v>829</v>
      </c>
      <c r="C191" s="317"/>
      <c r="D191" s="319"/>
      <c r="E191" s="317"/>
      <c r="F191" s="317"/>
      <c r="G191" s="317"/>
      <c r="H191" s="317"/>
      <c r="I191" s="317"/>
      <c r="J191" s="317"/>
      <c r="K191" s="317"/>
      <c r="L191" s="317"/>
      <c r="M191" s="317"/>
      <c r="N191" s="317"/>
      <c r="O191" s="317"/>
      <c r="P191" s="317"/>
      <c r="Q191" s="317"/>
      <c r="R191" s="317"/>
      <c r="S191" s="317"/>
      <c r="T191" s="317"/>
      <c r="U191" s="317"/>
      <c r="V191" s="317"/>
      <c r="W191" s="333"/>
      <c r="X191" s="317"/>
      <c r="Y191" s="317"/>
      <c r="Z191" s="317"/>
      <c r="AA191" s="400">
        <f>SUBTOTAL(9,AA192:AA208)</f>
        <v>-11025928557</v>
      </c>
      <c r="AB191" s="400"/>
      <c r="AC191" s="400"/>
      <c r="AD191" s="400"/>
      <c r="AE191" s="400"/>
      <c r="AF191" s="400"/>
      <c r="AG191" s="317"/>
      <c r="AH191" s="400">
        <v>1468137842</v>
      </c>
      <c r="AI191" s="400"/>
      <c r="AJ191" s="400"/>
      <c r="AK191" s="400"/>
      <c r="AL191" s="400"/>
      <c r="AM191" s="400"/>
    </row>
    <row r="192" spans="2:39" ht="15">
      <c r="B192" s="321" t="s">
        <v>830</v>
      </c>
      <c r="C192" s="317"/>
      <c r="D192" s="322"/>
      <c r="E192" s="317"/>
      <c r="F192" s="317"/>
      <c r="G192" s="317"/>
      <c r="H192" s="317"/>
      <c r="I192" s="317"/>
      <c r="J192" s="317"/>
      <c r="K192" s="317"/>
      <c r="L192" s="317"/>
      <c r="M192" s="317"/>
      <c r="N192" s="317"/>
      <c r="O192" s="317"/>
      <c r="P192" s="317"/>
      <c r="Q192" s="317"/>
      <c r="R192" s="317"/>
      <c r="S192" s="317"/>
      <c r="T192" s="317"/>
      <c r="U192" s="317"/>
      <c r="V192" s="317"/>
      <c r="W192" s="333" t="s">
        <v>874</v>
      </c>
      <c r="X192" s="317"/>
      <c r="Y192" s="317"/>
      <c r="Z192" s="317"/>
      <c r="AA192" s="403">
        <v>5093439284</v>
      </c>
      <c r="AB192" s="403"/>
      <c r="AC192" s="403"/>
      <c r="AD192" s="403"/>
      <c r="AE192" s="403"/>
      <c r="AF192" s="403"/>
      <c r="AG192" s="317"/>
      <c r="AH192" s="403">
        <v>5219574664</v>
      </c>
      <c r="AI192" s="403"/>
      <c r="AJ192" s="403"/>
      <c r="AK192" s="403"/>
      <c r="AL192" s="403"/>
      <c r="AM192" s="403"/>
    </row>
    <row r="193" spans="2:39" ht="15">
      <c r="B193" s="321" t="s">
        <v>964</v>
      </c>
      <c r="C193" s="317"/>
      <c r="D193" s="317"/>
      <c r="E193" s="317"/>
      <c r="F193" s="317"/>
      <c r="G193" s="317"/>
      <c r="H193" s="317"/>
      <c r="I193" s="317"/>
      <c r="J193" s="317"/>
      <c r="K193" s="317"/>
      <c r="L193" s="317"/>
      <c r="M193" s="317"/>
      <c r="N193" s="317"/>
      <c r="O193" s="317"/>
      <c r="P193" s="317"/>
      <c r="Q193" s="317"/>
      <c r="R193" s="317"/>
      <c r="S193" s="317"/>
      <c r="T193" s="317"/>
      <c r="U193" s="317"/>
      <c r="V193" s="317"/>
      <c r="W193" s="317"/>
      <c r="X193" s="317"/>
      <c r="Y193" s="317"/>
      <c r="Z193" s="317"/>
      <c r="AA193" s="402">
        <f>SUBTOTAL(9,AA194:AA198)</f>
        <v>1758807327</v>
      </c>
      <c r="AB193" s="402"/>
      <c r="AC193" s="402"/>
      <c r="AD193" s="402"/>
      <c r="AE193" s="402"/>
      <c r="AF193" s="402"/>
      <c r="AG193" s="317"/>
      <c r="AH193" s="402">
        <f>SUBTOTAL(9,AH194:AH198)</f>
        <v>1527390180</v>
      </c>
      <c r="AI193" s="402"/>
      <c r="AJ193" s="402"/>
      <c r="AK193" s="402"/>
      <c r="AL193" s="402"/>
      <c r="AM193" s="402"/>
    </row>
    <row r="194" spans="2:39" ht="15">
      <c r="B194" s="317"/>
      <c r="C194" s="324" t="s">
        <v>831</v>
      </c>
      <c r="D194" s="317"/>
      <c r="E194" s="317"/>
      <c r="F194" s="317"/>
      <c r="G194" s="317"/>
      <c r="H194" s="317"/>
      <c r="I194" s="317"/>
      <c r="J194" s="317"/>
      <c r="K194" s="317"/>
      <c r="L194" s="317"/>
      <c r="M194" s="317"/>
      <c r="N194" s="317"/>
      <c r="O194" s="317"/>
      <c r="P194" s="317"/>
      <c r="Q194" s="317"/>
      <c r="R194" s="317"/>
      <c r="S194" s="317"/>
      <c r="T194" s="317"/>
      <c r="U194" s="317"/>
      <c r="V194" s="317"/>
      <c r="W194" s="333" t="s">
        <v>199</v>
      </c>
      <c r="X194" s="317"/>
      <c r="Y194" s="317"/>
      <c r="Z194" s="317"/>
      <c r="AA194" s="402">
        <v>1758807327</v>
      </c>
      <c r="AB194" s="402"/>
      <c r="AC194" s="402"/>
      <c r="AD194" s="402"/>
      <c r="AE194" s="402"/>
      <c r="AF194" s="402"/>
      <c r="AG194" s="317"/>
      <c r="AH194" s="402">
        <v>1527390180</v>
      </c>
      <c r="AI194" s="402"/>
      <c r="AJ194" s="402"/>
      <c r="AK194" s="402"/>
      <c r="AL194" s="402"/>
      <c r="AM194" s="402"/>
    </row>
    <row r="195" spans="2:39" ht="15">
      <c r="B195" s="317"/>
      <c r="C195" s="324" t="s">
        <v>832</v>
      </c>
      <c r="D195" s="317"/>
      <c r="E195" s="317"/>
      <c r="F195" s="317"/>
      <c r="G195" s="317"/>
      <c r="H195" s="317"/>
      <c r="I195" s="317"/>
      <c r="J195" s="317"/>
      <c r="K195" s="317"/>
      <c r="L195" s="317"/>
      <c r="M195" s="317"/>
      <c r="N195" s="317"/>
      <c r="O195" s="317"/>
      <c r="P195" s="317"/>
      <c r="Q195" s="317"/>
      <c r="R195" s="317"/>
      <c r="S195" s="317"/>
      <c r="T195" s="317"/>
      <c r="U195" s="317"/>
      <c r="V195" s="317"/>
      <c r="W195" s="333" t="s">
        <v>875</v>
      </c>
      <c r="X195" s="317"/>
      <c r="Y195" s="317"/>
      <c r="Z195" s="317"/>
      <c r="AA195" s="402"/>
      <c r="AB195" s="402"/>
      <c r="AC195" s="402"/>
      <c r="AD195" s="402"/>
      <c r="AE195" s="402"/>
      <c r="AF195" s="402"/>
      <c r="AG195" s="317"/>
      <c r="AH195" s="402"/>
      <c r="AI195" s="402"/>
      <c r="AJ195" s="402"/>
      <c r="AK195" s="402"/>
      <c r="AL195" s="402"/>
      <c r="AM195" s="402"/>
    </row>
    <row r="196" spans="2:39" ht="15">
      <c r="B196" s="317"/>
      <c r="C196" s="324" t="s">
        <v>833</v>
      </c>
      <c r="D196" s="317"/>
      <c r="E196" s="317"/>
      <c r="F196" s="317"/>
      <c r="G196" s="317"/>
      <c r="H196" s="317"/>
      <c r="I196" s="317"/>
      <c r="J196" s="317"/>
      <c r="K196" s="317"/>
      <c r="L196" s="317"/>
      <c r="M196" s="317"/>
      <c r="N196" s="317"/>
      <c r="O196" s="317"/>
      <c r="P196" s="317"/>
      <c r="Q196" s="317"/>
      <c r="R196" s="317"/>
      <c r="S196" s="317"/>
      <c r="T196" s="317"/>
      <c r="U196" s="317"/>
      <c r="V196" s="317"/>
      <c r="W196" s="333" t="s">
        <v>876</v>
      </c>
      <c r="X196" s="317"/>
      <c r="Y196" s="317"/>
      <c r="Z196" s="317"/>
      <c r="AA196" s="402"/>
      <c r="AB196" s="402"/>
      <c r="AC196" s="402"/>
      <c r="AD196" s="402"/>
      <c r="AE196" s="402"/>
      <c r="AF196" s="402"/>
      <c r="AG196" s="317"/>
      <c r="AH196" s="402"/>
      <c r="AI196" s="402"/>
      <c r="AJ196" s="402"/>
      <c r="AK196" s="402"/>
      <c r="AL196" s="402"/>
      <c r="AM196" s="402"/>
    </row>
    <row r="197" spans="2:39" ht="15">
      <c r="B197" s="317"/>
      <c r="C197" s="324" t="s">
        <v>834</v>
      </c>
      <c r="D197" s="317"/>
      <c r="E197" s="317"/>
      <c r="F197" s="317"/>
      <c r="G197" s="317"/>
      <c r="H197" s="317"/>
      <c r="I197" s="317"/>
      <c r="J197" s="317"/>
      <c r="K197" s="317"/>
      <c r="L197" s="317"/>
      <c r="M197" s="317"/>
      <c r="N197" s="317"/>
      <c r="O197" s="317"/>
      <c r="P197" s="317"/>
      <c r="Q197" s="317"/>
      <c r="R197" s="317"/>
      <c r="S197" s="317"/>
      <c r="T197" s="317"/>
      <c r="U197" s="317"/>
      <c r="V197" s="317"/>
      <c r="W197" s="333" t="s">
        <v>877</v>
      </c>
      <c r="X197" s="317"/>
      <c r="Y197" s="317"/>
      <c r="Z197" s="317"/>
      <c r="AA197" s="402"/>
      <c r="AB197" s="402"/>
      <c r="AC197" s="402"/>
      <c r="AD197" s="402"/>
      <c r="AE197" s="402"/>
      <c r="AF197" s="402"/>
      <c r="AG197" s="317"/>
      <c r="AH197" s="402"/>
      <c r="AI197" s="402"/>
      <c r="AJ197" s="402"/>
      <c r="AK197" s="402"/>
      <c r="AL197" s="402"/>
      <c r="AM197" s="402"/>
    </row>
    <row r="198" spans="2:39" ht="15">
      <c r="B198" s="317"/>
      <c r="C198" s="324" t="s">
        <v>835</v>
      </c>
      <c r="D198" s="317"/>
      <c r="E198" s="317"/>
      <c r="F198" s="317"/>
      <c r="G198" s="317"/>
      <c r="H198" s="317"/>
      <c r="I198" s="317"/>
      <c r="J198" s="317"/>
      <c r="K198" s="317"/>
      <c r="L198" s="317"/>
      <c r="M198" s="317"/>
      <c r="N198" s="317"/>
      <c r="O198" s="317"/>
      <c r="P198" s="317"/>
      <c r="Q198" s="317"/>
      <c r="R198" s="317"/>
      <c r="S198" s="317"/>
      <c r="T198" s="317"/>
      <c r="U198" s="317"/>
      <c r="V198" s="317"/>
      <c r="W198" s="333" t="s">
        <v>207</v>
      </c>
      <c r="X198" s="317"/>
      <c r="Y198" s="317"/>
      <c r="Z198" s="317"/>
      <c r="AA198" s="402"/>
      <c r="AB198" s="402"/>
      <c r="AC198" s="402"/>
      <c r="AD198" s="402"/>
      <c r="AE198" s="402"/>
      <c r="AF198" s="402"/>
      <c r="AG198" s="317"/>
      <c r="AH198" s="402"/>
      <c r="AI198" s="402"/>
      <c r="AJ198" s="402"/>
      <c r="AK198" s="402"/>
      <c r="AL198" s="402"/>
      <c r="AM198" s="402"/>
    </row>
    <row r="199" spans="2:39" ht="15">
      <c r="B199" s="325" t="s">
        <v>836</v>
      </c>
      <c r="C199" s="317"/>
      <c r="D199" s="326"/>
      <c r="E199" s="317"/>
      <c r="F199" s="317"/>
      <c r="G199" s="317"/>
      <c r="H199" s="317"/>
      <c r="I199" s="317"/>
      <c r="J199" s="317"/>
      <c r="K199" s="317"/>
      <c r="L199" s="317"/>
      <c r="M199" s="317"/>
      <c r="N199" s="317"/>
      <c r="O199" s="317"/>
      <c r="P199" s="317"/>
      <c r="Q199" s="317"/>
      <c r="R199" s="317"/>
      <c r="S199" s="317"/>
      <c r="T199" s="317"/>
      <c r="U199" s="317"/>
      <c r="V199" s="317"/>
      <c r="W199" s="333" t="s">
        <v>878</v>
      </c>
      <c r="X199" s="317"/>
      <c r="Y199" s="317"/>
      <c r="Z199" s="317"/>
      <c r="AA199" s="403">
        <f>SUBTOTAL(9,AA192:AA198)</f>
        <v>6852246611</v>
      </c>
      <c r="AB199" s="403"/>
      <c r="AC199" s="403"/>
      <c r="AD199" s="403"/>
      <c r="AE199" s="403"/>
      <c r="AF199" s="403"/>
      <c r="AG199" s="317"/>
      <c r="AH199" s="403">
        <v>6746964844</v>
      </c>
      <c r="AI199" s="403"/>
      <c r="AJ199" s="403"/>
      <c r="AK199" s="403"/>
      <c r="AL199" s="403"/>
      <c r="AM199" s="403"/>
    </row>
    <row r="200" spans="2:39" ht="15">
      <c r="B200" s="327" t="s">
        <v>837</v>
      </c>
      <c r="C200" s="324" t="s">
        <v>838</v>
      </c>
      <c r="D200" s="317"/>
      <c r="E200" s="317"/>
      <c r="F200" s="317"/>
      <c r="G200" s="317"/>
      <c r="H200" s="317"/>
      <c r="I200" s="317"/>
      <c r="J200" s="317"/>
      <c r="K200" s="317"/>
      <c r="L200" s="317"/>
      <c r="M200" s="317"/>
      <c r="N200" s="317"/>
      <c r="O200" s="317"/>
      <c r="P200" s="317"/>
      <c r="Q200" s="317"/>
      <c r="R200" s="317"/>
      <c r="S200" s="317"/>
      <c r="T200" s="317"/>
      <c r="U200" s="317"/>
      <c r="V200" s="317"/>
      <c r="W200" s="333" t="s">
        <v>879</v>
      </c>
      <c r="X200" s="317"/>
      <c r="Y200" s="317"/>
      <c r="Z200" s="317"/>
      <c r="AA200" s="402">
        <v>-987653938</v>
      </c>
      <c r="AB200" s="402"/>
      <c r="AC200" s="402"/>
      <c r="AD200" s="402"/>
      <c r="AE200" s="402"/>
      <c r="AF200" s="402"/>
      <c r="AG200" s="317"/>
      <c r="AH200" s="402">
        <v>-444410528</v>
      </c>
      <c r="AI200" s="402"/>
      <c r="AJ200" s="402"/>
      <c r="AK200" s="402"/>
      <c r="AL200" s="402"/>
      <c r="AM200" s="402"/>
    </row>
    <row r="201" spans="2:39" ht="15">
      <c r="B201" s="327" t="s">
        <v>837</v>
      </c>
      <c r="C201" s="324" t="s">
        <v>839</v>
      </c>
      <c r="D201" s="317"/>
      <c r="E201" s="317"/>
      <c r="F201" s="317"/>
      <c r="G201" s="317"/>
      <c r="H201" s="317"/>
      <c r="I201" s="317"/>
      <c r="J201" s="317"/>
      <c r="K201" s="317"/>
      <c r="L201" s="317"/>
      <c r="M201" s="317"/>
      <c r="N201" s="317"/>
      <c r="O201" s="317"/>
      <c r="P201" s="317"/>
      <c r="Q201" s="317"/>
      <c r="R201" s="317"/>
      <c r="S201" s="317"/>
      <c r="T201" s="317"/>
      <c r="U201" s="317"/>
      <c r="V201" s="317"/>
      <c r="W201" s="333" t="s">
        <v>954</v>
      </c>
      <c r="X201" s="317"/>
      <c r="Y201" s="317"/>
      <c r="Z201" s="317"/>
      <c r="AA201" s="402">
        <v>-7598256955</v>
      </c>
      <c r="AB201" s="402"/>
      <c r="AC201" s="402"/>
      <c r="AD201" s="402"/>
      <c r="AE201" s="402"/>
      <c r="AF201" s="402"/>
      <c r="AG201" s="317"/>
      <c r="AH201" s="402">
        <v>-2279549373</v>
      </c>
      <c r="AI201" s="402"/>
      <c r="AJ201" s="402"/>
      <c r="AK201" s="402"/>
      <c r="AL201" s="402"/>
      <c r="AM201" s="402"/>
    </row>
    <row r="202" spans="2:39" ht="15">
      <c r="B202" s="327" t="s">
        <v>837</v>
      </c>
      <c r="C202" s="324" t="s">
        <v>840</v>
      </c>
      <c r="D202" s="317"/>
      <c r="E202" s="317"/>
      <c r="F202" s="317"/>
      <c r="G202" s="317"/>
      <c r="H202" s="317"/>
      <c r="I202" s="317"/>
      <c r="J202" s="317"/>
      <c r="K202" s="317"/>
      <c r="L202" s="317"/>
      <c r="M202" s="317"/>
      <c r="N202" s="317"/>
      <c r="O202" s="317"/>
      <c r="P202" s="317"/>
      <c r="Q202" s="317"/>
      <c r="R202" s="317"/>
      <c r="S202" s="317"/>
      <c r="T202" s="317"/>
      <c r="U202" s="317"/>
      <c r="V202" s="317"/>
      <c r="W202" s="333" t="s">
        <v>958</v>
      </c>
      <c r="X202" s="317"/>
      <c r="Y202" s="317"/>
      <c r="Z202" s="317"/>
      <c r="AA202" s="402">
        <v>-5793112706</v>
      </c>
      <c r="AB202" s="402"/>
      <c r="AC202" s="402"/>
      <c r="AD202" s="402"/>
      <c r="AE202" s="402"/>
      <c r="AF202" s="402"/>
      <c r="AG202" s="317"/>
      <c r="AH202" s="402">
        <v>1314234732</v>
      </c>
      <c r="AI202" s="402"/>
      <c r="AJ202" s="402"/>
      <c r="AK202" s="402"/>
      <c r="AL202" s="402"/>
      <c r="AM202" s="402"/>
    </row>
    <row r="203" spans="2:39" ht="15">
      <c r="B203" s="327"/>
      <c r="C203" s="324" t="s">
        <v>841</v>
      </c>
      <c r="D203" s="317"/>
      <c r="E203" s="317"/>
      <c r="F203" s="317"/>
      <c r="G203" s="317"/>
      <c r="H203" s="317"/>
      <c r="I203" s="317"/>
      <c r="J203" s="317"/>
      <c r="K203" s="317"/>
      <c r="L203" s="317"/>
      <c r="M203" s="317"/>
      <c r="N203" s="317"/>
      <c r="O203" s="317"/>
      <c r="P203" s="317"/>
      <c r="Q203" s="317"/>
      <c r="R203" s="317"/>
      <c r="S203" s="317"/>
      <c r="T203" s="317"/>
      <c r="U203" s="317"/>
      <c r="V203" s="317"/>
      <c r="W203" s="333"/>
      <c r="X203" s="317"/>
      <c r="Y203" s="317"/>
      <c r="Z203" s="317"/>
      <c r="AA203" s="323"/>
      <c r="AB203" s="323"/>
      <c r="AC203" s="323"/>
      <c r="AD203" s="323"/>
      <c r="AE203" s="323"/>
      <c r="AF203" s="323"/>
      <c r="AG203" s="317"/>
      <c r="AH203" s="323"/>
      <c r="AI203" s="323"/>
      <c r="AJ203" s="323"/>
      <c r="AK203" s="323"/>
      <c r="AL203" s="323"/>
      <c r="AM203" s="323"/>
    </row>
    <row r="204" spans="2:39" ht="15">
      <c r="B204" s="327" t="s">
        <v>837</v>
      </c>
      <c r="C204" s="324" t="s">
        <v>842</v>
      </c>
      <c r="D204" s="317"/>
      <c r="E204" s="317"/>
      <c r="F204" s="317"/>
      <c r="G204" s="317"/>
      <c r="H204" s="317"/>
      <c r="I204" s="317"/>
      <c r="J204" s="317"/>
      <c r="K204" s="317"/>
      <c r="L204" s="317"/>
      <c r="M204" s="317"/>
      <c r="N204" s="317"/>
      <c r="O204" s="317"/>
      <c r="P204" s="317"/>
      <c r="Q204" s="317"/>
      <c r="R204" s="317"/>
      <c r="S204" s="317"/>
      <c r="T204" s="317"/>
      <c r="U204" s="317"/>
      <c r="V204" s="317"/>
      <c r="W204" s="333" t="s">
        <v>880</v>
      </c>
      <c r="X204" s="317"/>
      <c r="Y204" s="317"/>
      <c r="Z204" s="317"/>
      <c r="AA204" s="402">
        <v>-2182042855</v>
      </c>
      <c r="AB204" s="402"/>
      <c r="AC204" s="402"/>
      <c r="AD204" s="402"/>
      <c r="AE204" s="402"/>
      <c r="AF204" s="402"/>
      <c r="AG204" s="317"/>
      <c r="AH204" s="402">
        <v>-380335315</v>
      </c>
      <c r="AI204" s="402"/>
      <c r="AJ204" s="402"/>
      <c r="AK204" s="402"/>
      <c r="AL204" s="402"/>
      <c r="AM204" s="402"/>
    </row>
    <row r="205" spans="2:39" ht="15">
      <c r="B205" s="327" t="s">
        <v>837</v>
      </c>
      <c r="C205" s="324" t="s">
        <v>843</v>
      </c>
      <c r="D205" s="317"/>
      <c r="E205" s="317"/>
      <c r="F205" s="317"/>
      <c r="G205" s="317"/>
      <c r="H205" s="317"/>
      <c r="I205" s="317"/>
      <c r="J205" s="317"/>
      <c r="K205" s="317"/>
      <c r="L205" s="317"/>
      <c r="M205" s="317"/>
      <c r="N205" s="317"/>
      <c r="O205" s="317"/>
      <c r="P205" s="317"/>
      <c r="Q205" s="317"/>
      <c r="R205" s="317"/>
      <c r="S205" s="317"/>
      <c r="T205" s="317"/>
      <c r="U205" s="317"/>
      <c r="V205" s="317"/>
      <c r="W205" s="333" t="s">
        <v>881</v>
      </c>
      <c r="X205" s="317"/>
      <c r="Y205" s="317"/>
      <c r="Z205" s="317"/>
      <c r="AA205" s="402"/>
      <c r="AB205" s="402"/>
      <c r="AC205" s="402"/>
      <c r="AD205" s="402"/>
      <c r="AE205" s="402"/>
      <c r="AF205" s="402"/>
      <c r="AG205" s="317"/>
      <c r="AH205" s="402"/>
      <c r="AI205" s="402"/>
      <c r="AJ205" s="402"/>
      <c r="AK205" s="402"/>
      <c r="AL205" s="402"/>
      <c r="AM205" s="402"/>
    </row>
    <row r="206" spans="2:39" ht="15">
      <c r="B206" s="327" t="s">
        <v>837</v>
      </c>
      <c r="C206" s="324" t="s">
        <v>844</v>
      </c>
      <c r="D206" s="317"/>
      <c r="E206" s="317"/>
      <c r="F206" s="317"/>
      <c r="G206" s="317"/>
      <c r="H206" s="317"/>
      <c r="I206" s="317"/>
      <c r="J206" s="317"/>
      <c r="K206" s="317"/>
      <c r="L206" s="317"/>
      <c r="M206" s="317"/>
      <c r="N206" s="317"/>
      <c r="O206" s="317"/>
      <c r="P206" s="317"/>
      <c r="Q206" s="317"/>
      <c r="R206" s="317"/>
      <c r="S206" s="317"/>
      <c r="T206" s="317"/>
      <c r="U206" s="317"/>
      <c r="V206" s="317"/>
      <c r="W206" s="333" t="s">
        <v>882</v>
      </c>
      <c r="X206" s="317"/>
      <c r="Y206" s="317"/>
      <c r="Z206" s="317"/>
      <c r="AA206" s="402">
        <v>-1014108714</v>
      </c>
      <c r="AB206" s="402"/>
      <c r="AC206" s="402"/>
      <c r="AD206" s="402"/>
      <c r="AE206" s="402"/>
      <c r="AF206" s="402"/>
      <c r="AG206" s="317"/>
      <c r="AH206" s="402"/>
      <c r="AI206" s="402"/>
      <c r="AJ206" s="402"/>
      <c r="AK206" s="402"/>
      <c r="AL206" s="402"/>
      <c r="AM206" s="402"/>
    </row>
    <row r="207" spans="2:39" ht="15">
      <c r="B207" s="327" t="s">
        <v>837</v>
      </c>
      <c r="C207" s="324" t="s">
        <v>845</v>
      </c>
      <c r="D207" s="317"/>
      <c r="E207" s="317"/>
      <c r="F207" s="317"/>
      <c r="G207" s="317"/>
      <c r="H207" s="317"/>
      <c r="I207" s="317"/>
      <c r="J207" s="317"/>
      <c r="K207" s="317"/>
      <c r="L207" s="317"/>
      <c r="M207" s="317"/>
      <c r="N207" s="317"/>
      <c r="O207" s="317"/>
      <c r="P207" s="317"/>
      <c r="Q207" s="317"/>
      <c r="R207" s="317"/>
      <c r="S207" s="317"/>
      <c r="T207" s="317"/>
      <c r="U207" s="317"/>
      <c r="V207" s="317"/>
      <c r="W207" s="333" t="s">
        <v>883</v>
      </c>
      <c r="X207" s="317"/>
      <c r="Y207" s="317"/>
      <c r="Z207" s="317"/>
      <c r="AA207" s="402"/>
      <c r="AB207" s="402"/>
      <c r="AC207" s="402"/>
      <c r="AD207" s="402"/>
      <c r="AE207" s="402"/>
      <c r="AF207" s="402"/>
      <c r="AG207" s="317"/>
      <c r="AH207" s="402"/>
      <c r="AI207" s="402"/>
      <c r="AJ207" s="402"/>
      <c r="AK207" s="402"/>
      <c r="AL207" s="402"/>
      <c r="AM207" s="402"/>
    </row>
    <row r="208" spans="2:39" ht="15">
      <c r="B208" s="327" t="s">
        <v>837</v>
      </c>
      <c r="C208" s="324" t="s">
        <v>846</v>
      </c>
      <c r="D208" s="317"/>
      <c r="E208" s="317"/>
      <c r="F208" s="317"/>
      <c r="G208" s="317"/>
      <c r="H208" s="317"/>
      <c r="I208" s="317"/>
      <c r="J208" s="317"/>
      <c r="K208" s="317"/>
      <c r="L208" s="317"/>
      <c r="M208" s="317"/>
      <c r="N208" s="317"/>
      <c r="O208" s="317"/>
      <c r="P208" s="317"/>
      <c r="Q208" s="317"/>
      <c r="R208" s="317"/>
      <c r="S208" s="317"/>
      <c r="T208" s="317"/>
      <c r="U208" s="317"/>
      <c r="V208" s="317"/>
      <c r="W208" s="333" t="s">
        <v>884</v>
      </c>
      <c r="X208" s="317"/>
      <c r="Y208" s="317"/>
      <c r="Z208" s="317"/>
      <c r="AA208" s="402">
        <v>-303000000</v>
      </c>
      <c r="AB208" s="402"/>
      <c r="AC208" s="402"/>
      <c r="AD208" s="402"/>
      <c r="AE208" s="402"/>
      <c r="AF208" s="402"/>
      <c r="AG208" s="317"/>
      <c r="AH208" s="402">
        <v>-3488766518</v>
      </c>
      <c r="AI208" s="402"/>
      <c r="AJ208" s="402"/>
      <c r="AK208" s="402"/>
      <c r="AL208" s="402"/>
      <c r="AM208" s="402"/>
    </row>
    <row r="209" spans="2:39" ht="6" customHeight="1">
      <c r="B209" s="327"/>
      <c r="C209" s="324"/>
      <c r="D209" s="317"/>
      <c r="E209" s="317"/>
      <c r="F209" s="317"/>
      <c r="G209" s="317"/>
      <c r="H209" s="317"/>
      <c r="I209" s="317"/>
      <c r="J209" s="317"/>
      <c r="K209" s="317"/>
      <c r="L209" s="317"/>
      <c r="M209" s="317"/>
      <c r="N209" s="317"/>
      <c r="O209" s="317"/>
      <c r="P209" s="317"/>
      <c r="Q209" s="317"/>
      <c r="R209" s="317"/>
      <c r="S209" s="317"/>
      <c r="T209" s="317"/>
      <c r="U209" s="317"/>
      <c r="V209" s="317"/>
      <c r="W209" s="333"/>
      <c r="X209" s="317"/>
      <c r="Y209" s="317"/>
      <c r="Z209" s="317"/>
      <c r="AA209" s="323"/>
      <c r="AB209" s="323"/>
      <c r="AC209" s="323"/>
      <c r="AD209" s="323"/>
      <c r="AE209" s="323"/>
      <c r="AF209" s="323"/>
      <c r="AG209" s="317"/>
      <c r="AH209" s="323"/>
      <c r="AI209" s="323"/>
      <c r="AJ209" s="323"/>
      <c r="AK209" s="323"/>
      <c r="AL209" s="323"/>
      <c r="AM209" s="323"/>
    </row>
    <row r="210" spans="2:39" ht="15">
      <c r="B210" s="316" t="s">
        <v>847</v>
      </c>
      <c r="C210" s="317"/>
      <c r="D210" s="319"/>
      <c r="E210" s="317"/>
      <c r="F210" s="317"/>
      <c r="G210" s="317"/>
      <c r="H210" s="317"/>
      <c r="I210" s="317"/>
      <c r="J210" s="317"/>
      <c r="K210" s="317"/>
      <c r="L210" s="317"/>
      <c r="M210" s="317"/>
      <c r="N210" s="317"/>
      <c r="O210" s="317"/>
      <c r="P210" s="317"/>
      <c r="Q210" s="317"/>
      <c r="R210" s="317"/>
      <c r="S210" s="317"/>
      <c r="T210" s="317"/>
      <c r="U210" s="317"/>
      <c r="V210" s="317"/>
      <c r="W210" s="333"/>
      <c r="X210" s="317"/>
      <c r="Y210" s="317"/>
      <c r="Z210" s="317"/>
      <c r="AA210" s="400">
        <v>-569535451</v>
      </c>
      <c r="AB210" s="400"/>
      <c r="AC210" s="400"/>
      <c r="AD210" s="400"/>
      <c r="AE210" s="400"/>
      <c r="AF210" s="400"/>
      <c r="AG210" s="317"/>
      <c r="AH210" s="400">
        <v>-17179545</v>
      </c>
      <c r="AI210" s="400"/>
      <c r="AJ210" s="400"/>
      <c r="AK210" s="400"/>
      <c r="AL210" s="400"/>
      <c r="AM210" s="400"/>
    </row>
    <row r="211" spans="2:39" ht="15">
      <c r="B211" s="327" t="s">
        <v>848</v>
      </c>
      <c r="C211" s="324" t="s">
        <v>849</v>
      </c>
      <c r="D211" s="317"/>
      <c r="E211" s="317"/>
      <c r="F211" s="317"/>
      <c r="G211" s="317"/>
      <c r="H211" s="317"/>
      <c r="I211" s="317"/>
      <c r="J211" s="317"/>
      <c r="K211" s="317"/>
      <c r="L211" s="317"/>
      <c r="M211" s="317"/>
      <c r="N211" s="317"/>
      <c r="O211" s="317"/>
      <c r="P211" s="317"/>
      <c r="Q211" s="317"/>
      <c r="R211" s="317"/>
      <c r="S211" s="317"/>
      <c r="T211" s="317"/>
      <c r="U211" s="317"/>
      <c r="V211" s="317"/>
      <c r="W211" s="333" t="s">
        <v>209</v>
      </c>
      <c r="X211" s="317"/>
      <c r="Y211" s="317"/>
      <c r="Z211" s="317"/>
      <c r="AA211" s="402">
        <v>-569535451</v>
      </c>
      <c r="AB211" s="402"/>
      <c r="AC211" s="402"/>
      <c r="AD211" s="402"/>
      <c r="AE211" s="402"/>
      <c r="AF211" s="402"/>
      <c r="AG211" s="317"/>
      <c r="AH211" s="402">
        <v>-17179545</v>
      </c>
      <c r="AI211" s="402"/>
      <c r="AJ211" s="402"/>
      <c r="AK211" s="402"/>
      <c r="AL211" s="402"/>
      <c r="AM211" s="402"/>
    </row>
    <row r="212" spans="2:39" ht="15">
      <c r="B212" s="327" t="s">
        <v>850</v>
      </c>
      <c r="C212" s="324" t="s">
        <v>851</v>
      </c>
      <c r="D212" s="317"/>
      <c r="E212" s="317"/>
      <c r="F212" s="317"/>
      <c r="G212" s="317"/>
      <c r="H212" s="317"/>
      <c r="I212" s="317"/>
      <c r="J212" s="317"/>
      <c r="K212" s="317"/>
      <c r="L212" s="317"/>
      <c r="M212" s="317"/>
      <c r="N212" s="317"/>
      <c r="O212" s="317"/>
      <c r="P212" s="317"/>
      <c r="Q212" s="317"/>
      <c r="R212" s="317"/>
      <c r="S212" s="317"/>
      <c r="T212" s="317"/>
      <c r="U212" s="317"/>
      <c r="V212" s="317"/>
      <c r="W212" s="333" t="s">
        <v>210</v>
      </c>
      <c r="X212" s="317"/>
      <c r="Y212" s="317"/>
      <c r="Z212" s="317"/>
      <c r="AA212" s="402"/>
      <c r="AB212" s="402"/>
      <c r="AC212" s="402"/>
      <c r="AD212" s="402"/>
      <c r="AE212" s="402"/>
      <c r="AF212" s="402"/>
      <c r="AG212" s="317"/>
      <c r="AH212" s="402"/>
      <c r="AI212" s="402"/>
      <c r="AJ212" s="402"/>
      <c r="AK212" s="402"/>
      <c r="AL212" s="402"/>
      <c r="AM212" s="402"/>
    </row>
    <row r="213" spans="2:39" ht="15">
      <c r="B213" s="327" t="s">
        <v>852</v>
      </c>
      <c r="C213" s="324" t="s">
        <v>853</v>
      </c>
      <c r="D213" s="317"/>
      <c r="E213" s="317"/>
      <c r="F213" s="317"/>
      <c r="G213" s="317"/>
      <c r="H213" s="317"/>
      <c r="I213" s="317"/>
      <c r="J213" s="317"/>
      <c r="K213" s="317"/>
      <c r="L213" s="317"/>
      <c r="M213" s="317"/>
      <c r="N213" s="317"/>
      <c r="O213" s="317"/>
      <c r="P213" s="317"/>
      <c r="Q213" s="317"/>
      <c r="R213" s="317"/>
      <c r="S213" s="317"/>
      <c r="T213" s="317"/>
      <c r="U213" s="317"/>
      <c r="V213" s="317"/>
      <c r="W213" s="333" t="s">
        <v>211</v>
      </c>
      <c r="X213" s="317"/>
      <c r="Y213" s="317"/>
      <c r="Z213" s="317"/>
      <c r="AA213" s="402"/>
      <c r="AB213" s="402"/>
      <c r="AC213" s="402"/>
      <c r="AD213" s="402"/>
      <c r="AE213" s="402"/>
      <c r="AF213" s="402"/>
      <c r="AG213" s="317"/>
      <c r="AH213" s="402"/>
      <c r="AI213" s="402"/>
      <c r="AJ213" s="402"/>
      <c r="AK213" s="402"/>
      <c r="AL213" s="402"/>
      <c r="AM213" s="402"/>
    </row>
    <row r="214" spans="2:39" ht="15">
      <c r="B214" s="327" t="s">
        <v>854</v>
      </c>
      <c r="C214" s="324" t="s">
        <v>855</v>
      </c>
      <c r="D214" s="317"/>
      <c r="E214" s="317"/>
      <c r="F214" s="317"/>
      <c r="G214" s="317"/>
      <c r="H214" s="317"/>
      <c r="I214" s="317"/>
      <c r="J214" s="317"/>
      <c r="K214" s="317"/>
      <c r="L214" s="317"/>
      <c r="M214" s="317"/>
      <c r="N214" s="317"/>
      <c r="O214" s="317"/>
      <c r="P214" s="317"/>
      <c r="Q214" s="317"/>
      <c r="R214" s="317"/>
      <c r="S214" s="317"/>
      <c r="T214" s="317"/>
      <c r="U214" s="317"/>
      <c r="V214" s="317"/>
      <c r="W214" s="333" t="s">
        <v>212</v>
      </c>
      <c r="X214" s="317"/>
      <c r="Y214" s="317"/>
      <c r="Z214" s="317"/>
      <c r="AA214" s="402"/>
      <c r="AB214" s="402"/>
      <c r="AC214" s="402"/>
      <c r="AD214" s="402"/>
      <c r="AE214" s="402"/>
      <c r="AF214" s="402"/>
      <c r="AG214" s="317"/>
      <c r="AH214" s="402"/>
      <c r="AI214" s="402"/>
      <c r="AJ214" s="402"/>
      <c r="AK214" s="402"/>
      <c r="AL214" s="402"/>
      <c r="AM214" s="402"/>
    </row>
    <row r="215" spans="2:39" ht="15">
      <c r="B215" s="327" t="s">
        <v>856</v>
      </c>
      <c r="C215" s="324" t="s">
        <v>857</v>
      </c>
      <c r="D215" s="317"/>
      <c r="E215" s="317"/>
      <c r="F215" s="317"/>
      <c r="G215" s="317"/>
      <c r="H215" s="317"/>
      <c r="I215" s="317"/>
      <c r="J215" s="317"/>
      <c r="K215" s="317"/>
      <c r="L215" s="317"/>
      <c r="M215" s="317"/>
      <c r="O215" s="317"/>
      <c r="P215" s="317"/>
      <c r="Q215" s="317"/>
      <c r="R215" s="317"/>
      <c r="S215" s="317"/>
      <c r="T215" s="317"/>
      <c r="U215" s="317"/>
      <c r="V215" s="317"/>
      <c r="W215" s="333" t="s">
        <v>213</v>
      </c>
      <c r="X215" s="317"/>
      <c r="Y215" s="317"/>
      <c r="Z215" s="317"/>
      <c r="AA215" s="402"/>
      <c r="AB215" s="402"/>
      <c r="AC215" s="402"/>
      <c r="AD215" s="402"/>
      <c r="AE215" s="402"/>
      <c r="AF215" s="402"/>
      <c r="AG215" s="317"/>
      <c r="AH215" s="402"/>
      <c r="AI215" s="402"/>
      <c r="AJ215" s="402"/>
      <c r="AK215" s="402"/>
      <c r="AL215" s="402"/>
      <c r="AM215" s="402"/>
    </row>
    <row r="216" spans="2:39" ht="15">
      <c r="B216" s="327" t="s">
        <v>858</v>
      </c>
      <c r="C216" s="324" t="s">
        <v>859</v>
      </c>
      <c r="D216" s="317"/>
      <c r="E216" s="317"/>
      <c r="F216" s="317"/>
      <c r="G216" s="317"/>
      <c r="H216" s="317"/>
      <c r="I216" s="317"/>
      <c r="J216" s="317"/>
      <c r="K216" s="317"/>
      <c r="L216" s="317"/>
      <c r="M216" s="317"/>
      <c r="N216" s="317"/>
      <c r="O216" s="317"/>
      <c r="P216" s="317"/>
      <c r="Q216" s="317"/>
      <c r="R216" s="317"/>
      <c r="S216" s="317"/>
      <c r="T216" s="317"/>
      <c r="U216" s="317"/>
      <c r="V216" s="317"/>
      <c r="W216" s="333" t="s">
        <v>885</v>
      </c>
      <c r="X216" s="317"/>
      <c r="Y216" s="317"/>
      <c r="Z216" s="317"/>
      <c r="AA216" s="402"/>
      <c r="AB216" s="402"/>
      <c r="AC216" s="402"/>
      <c r="AD216" s="402"/>
      <c r="AE216" s="402"/>
      <c r="AF216" s="402"/>
      <c r="AG216" s="317"/>
      <c r="AH216" s="402"/>
      <c r="AI216" s="402"/>
      <c r="AJ216" s="402"/>
      <c r="AK216" s="402"/>
      <c r="AL216" s="402"/>
      <c r="AM216" s="402"/>
    </row>
    <row r="217" spans="2:39" ht="15">
      <c r="B217" s="327" t="s">
        <v>860</v>
      </c>
      <c r="C217" s="324" t="s">
        <v>861</v>
      </c>
      <c r="D217" s="317"/>
      <c r="E217" s="317"/>
      <c r="F217" s="317"/>
      <c r="G217" s="317"/>
      <c r="H217" s="317"/>
      <c r="I217" s="317"/>
      <c r="J217" s="317"/>
      <c r="K217" s="317"/>
      <c r="L217" s="317"/>
      <c r="M217" s="317"/>
      <c r="N217" s="317"/>
      <c r="O217" s="317"/>
      <c r="P217" s="317"/>
      <c r="Q217" s="317"/>
      <c r="R217" s="317"/>
      <c r="S217" s="317"/>
      <c r="T217" s="317"/>
      <c r="U217" s="317"/>
      <c r="V217" s="317"/>
      <c r="W217" s="333" t="s">
        <v>886</v>
      </c>
      <c r="X217" s="317"/>
      <c r="Y217" s="317"/>
      <c r="Z217" s="317"/>
      <c r="AA217" s="402"/>
      <c r="AB217" s="402"/>
      <c r="AC217" s="402"/>
      <c r="AD217" s="402"/>
      <c r="AE217" s="402"/>
      <c r="AF217" s="402"/>
      <c r="AG217" s="317"/>
      <c r="AH217" s="402"/>
      <c r="AI217" s="402"/>
      <c r="AJ217" s="402"/>
      <c r="AK217" s="402"/>
      <c r="AL217" s="402"/>
      <c r="AM217" s="402"/>
    </row>
    <row r="218" spans="2:39" ht="7.5" customHeight="1">
      <c r="B218" s="327"/>
      <c r="C218" s="324"/>
      <c r="D218" s="317"/>
      <c r="E218" s="317"/>
      <c r="F218" s="317"/>
      <c r="G218" s="317"/>
      <c r="H218" s="317"/>
      <c r="I218" s="317"/>
      <c r="J218" s="317"/>
      <c r="K218" s="317"/>
      <c r="L218" s="317"/>
      <c r="M218" s="317"/>
      <c r="N218" s="317"/>
      <c r="O218" s="317"/>
      <c r="P218" s="317"/>
      <c r="Q218" s="317"/>
      <c r="R218" s="317"/>
      <c r="S218" s="317"/>
      <c r="T218" s="317"/>
      <c r="U218" s="317"/>
      <c r="V218" s="317"/>
      <c r="W218" s="333"/>
      <c r="X218" s="317"/>
      <c r="Y218" s="317"/>
      <c r="Z218" s="317"/>
      <c r="AA218" s="323"/>
      <c r="AB218" s="323"/>
      <c r="AC218" s="323"/>
      <c r="AD218" s="323"/>
      <c r="AE218" s="323"/>
      <c r="AF218" s="323"/>
      <c r="AG218" s="317"/>
      <c r="AH218" s="323"/>
      <c r="AI218" s="323"/>
      <c r="AJ218" s="323"/>
      <c r="AK218" s="323"/>
      <c r="AL218" s="323"/>
      <c r="AM218" s="323"/>
    </row>
    <row r="219" spans="2:39" ht="15">
      <c r="B219" s="316" t="s">
        <v>862</v>
      </c>
      <c r="C219" s="317"/>
      <c r="D219" s="319"/>
      <c r="E219" s="317"/>
      <c r="F219" s="317"/>
      <c r="G219" s="317"/>
      <c r="H219" s="317"/>
      <c r="I219" s="317"/>
      <c r="J219" s="317"/>
      <c r="K219" s="317"/>
      <c r="L219" s="317"/>
      <c r="M219" s="317"/>
      <c r="N219" s="317"/>
      <c r="O219" s="317"/>
      <c r="P219" s="317"/>
      <c r="Q219" s="317"/>
      <c r="R219" s="317"/>
      <c r="S219" s="317"/>
      <c r="T219" s="317"/>
      <c r="U219" s="317"/>
      <c r="V219" s="317"/>
      <c r="W219" s="317"/>
      <c r="X219" s="317"/>
      <c r="Y219" s="317"/>
      <c r="Z219" s="317"/>
      <c r="AA219" s="400">
        <f>SUBTOTAL(9,AA220:AA226)</f>
        <v>9850698703</v>
      </c>
      <c r="AB219" s="400"/>
      <c r="AC219" s="400"/>
      <c r="AD219" s="400"/>
      <c r="AE219" s="400"/>
      <c r="AF219" s="400"/>
      <c r="AG219" s="317"/>
      <c r="AH219" s="400">
        <f>SUBTOTAL(9,AH220:AH226)</f>
        <v>3115549679</v>
      </c>
      <c r="AI219" s="400"/>
      <c r="AJ219" s="400"/>
      <c r="AK219" s="400"/>
      <c r="AL219" s="400"/>
      <c r="AM219" s="400"/>
    </row>
    <row r="220" spans="2:39" ht="15">
      <c r="B220" s="327" t="s">
        <v>848</v>
      </c>
      <c r="C220" s="324" t="s">
        <v>863</v>
      </c>
      <c r="D220" s="317"/>
      <c r="E220" s="317"/>
      <c r="F220" s="317"/>
      <c r="G220" s="317"/>
      <c r="H220" s="317"/>
      <c r="I220" s="317"/>
      <c r="J220" s="317"/>
      <c r="K220" s="317"/>
      <c r="L220" s="317"/>
      <c r="M220" s="317"/>
      <c r="N220" s="317"/>
      <c r="O220" s="317"/>
      <c r="P220" s="317"/>
      <c r="Q220" s="317"/>
      <c r="R220" s="317"/>
      <c r="S220" s="317"/>
      <c r="T220" s="317"/>
      <c r="U220" s="317"/>
      <c r="V220" s="317"/>
      <c r="W220" s="333" t="s">
        <v>215</v>
      </c>
      <c r="X220" s="317"/>
      <c r="Y220" s="317"/>
      <c r="Z220" s="317"/>
      <c r="AA220" s="402"/>
      <c r="AB220" s="402"/>
      <c r="AC220" s="402"/>
      <c r="AD220" s="402"/>
      <c r="AE220" s="402"/>
      <c r="AF220" s="402"/>
      <c r="AG220" s="317"/>
      <c r="AH220" s="402"/>
      <c r="AI220" s="402"/>
      <c r="AJ220" s="402"/>
      <c r="AK220" s="402"/>
      <c r="AL220" s="402"/>
      <c r="AM220" s="402"/>
    </row>
    <row r="221" spans="2:39" ht="15">
      <c r="B221" s="327" t="s">
        <v>850</v>
      </c>
      <c r="C221" s="324" t="s">
        <v>864</v>
      </c>
      <c r="D221" s="317"/>
      <c r="E221" s="317"/>
      <c r="F221" s="317"/>
      <c r="G221" s="317"/>
      <c r="H221" s="317"/>
      <c r="I221" s="317"/>
      <c r="J221" s="317"/>
      <c r="K221" s="317"/>
      <c r="L221" s="317"/>
      <c r="M221" s="317"/>
      <c r="N221" s="317"/>
      <c r="O221" s="317"/>
      <c r="P221" s="317"/>
      <c r="Q221" s="317"/>
      <c r="R221" s="317"/>
      <c r="S221" s="317"/>
      <c r="T221" s="317"/>
      <c r="U221" s="317"/>
      <c r="V221" s="317"/>
      <c r="W221" s="333" t="s">
        <v>216</v>
      </c>
      <c r="X221" s="317"/>
      <c r="Y221" s="317"/>
      <c r="Z221" s="317"/>
      <c r="AA221" s="402"/>
      <c r="AB221" s="402"/>
      <c r="AC221" s="402"/>
      <c r="AD221" s="402"/>
      <c r="AE221" s="402"/>
      <c r="AF221" s="402"/>
      <c r="AG221" s="317"/>
      <c r="AH221" s="402"/>
      <c r="AI221" s="402"/>
      <c r="AJ221" s="402"/>
      <c r="AK221" s="402"/>
      <c r="AL221" s="402"/>
      <c r="AM221" s="402"/>
    </row>
    <row r="222" spans="2:39" ht="15">
      <c r="B222" s="327"/>
      <c r="C222" s="324" t="s">
        <v>865</v>
      </c>
      <c r="D222" s="317"/>
      <c r="E222" s="317"/>
      <c r="F222" s="317"/>
      <c r="G222" s="317"/>
      <c r="H222" s="317"/>
      <c r="I222" s="317"/>
      <c r="J222" s="317"/>
      <c r="K222" s="317"/>
      <c r="L222" s="317"/>
      <c r="M222" s="317"/>
      <c r="N222" s="317"/>
      <c r="O222" s="317"/>
      <c r="P222" s="317"/>
      <c r="Q222" s="317"/>
      <c r="R222" s="317"/>
      <c r="S222" s="317"/>
      <c r="T222" s="317"/>
      <c r="U222" s="317"/>
      <c r="V222" s="317"/>
      <c r="W222" s="333"/>
      <c r="X222" s="317"/>
      <c r="Y222" s="317"/>
      <c r="Z222" s="317"/>
      <c r="AA222" s="323"/>
      <c r="AB222" s="323"/>
      <c r="AC222" s="323"/>
      <c r="AD222" s="323"/>
      <c r="AE222" s="323"/>
      <c r="AF222" s="323"/>
      <c r="AG222" s="317"/>
      <c r="AH222" s="323"/>
      <c r="AI222" s="323"/>
      <c r="AJ222" s="323"/>
      <c r="AK222" s="323"/>
      <c r="AL222" s="323"/>
      <c r="AM222" s="323"/>
    </row>
    <row r="223" spans="2:39" ht="15">
      <c r="B223" s="327" t="s">
        <v>852</v>
      </c>
      <c r="C223" s="324" t="s">
        <v>866</v>
      </c>
      <c r="D223" s="317"/>
      <c r="E223" s="317"/>
      <c r="F223" s="317"/>
      <c r="G223" s="317"/>
      <c r="H223" s="317"/>
      <c r="I223" s="317"/>
      <c r="J223" s="317"/>
      <c r="K223" s="317"/>
      <c r="L223" s="317"/>
      <c r="M223" s="317"/>
      <c r="N223" s="317"/>
      <c r="O223" s="317"/>
      <c r="P223" s="317"/>
      <c r="Q223" s="317"/>
      <c r="R223" s="317"/>
      <c r="S223" s="317"/>
      <c r="T223" s="317"/>
      <c r="U223" s="317"/>
      <c r="V223" s="317"/>
      <c r="W223" s="333" t="s">
        <v>887</v>
      </c>
      <c r="X223" s="317"/>
      <c r="Y223" s="317"/>
      <c r="Z223" s="317"/>
      <c r="AA223" s="402">
        <v>36686714366</v>
      </c>
      <c r="AB223" s="402"/>
      <c r="AC223" s="402"/>
      <c r="AD223" s="402"/>
      <c r="AE223" s="402"/>
      <c r="AF223" s="402"/>
      <c r="AG223" s="317"/>
      <c r="AH223" s="402">
        <v>21263683389</v>
      </c>
      <c r="AI223" s="402"/>
      <c r="AJ223" s="402"/>
      <c r="AK223" s="402"/>
      <c r="AL223" s="402"/>
      <c r="AM223" s="402"/>
    </row>
    <row r="224" spans="2:39" ht="15">
      <c r="B224" s="327" t="s">
        <v>854</v>
      </c>
      <c r="C224" s="324" t="s">
        <v>867</v>
      </c>
      <c r="D224" s="317"/>
      <c r="E224" s="317"/>
      <c r="F224" s="317"/>
      <c r="G224" s="317"/>
      <c r="H224" s="317"/>
      <c r="I224" s="317"/>
      <c r="J224" s="317"/>
      <c r="K224" s="317"/>
      <c r="L224" s="317"/>
      <c r="M224" s="317"/>
      <c r="N224" s="317"/>
      <c r="O224" s="317"/>
      <c r="P224" s="317"/>
      <c r="Q224" s="317"/>
      <c r="R224" s="317"/>
      <c r="S224" s="317"/>
      <c r="T224" s="317"/>
      <c r="U224" s="317"/>
      <c r="V224" s="317"/>
      <c r="W224" s="333" t="s">
        <v>888</v>
      </c>
      <c r="X224" s="317"/>
      <c r="Y224" s="317"/>
      <c r="Z224" s="317"/>
      <c r="AA224" s="402">
        <v>-26836015663</v>
      </c>
      <c r="AB224" s="402"/>
      <c r="AC224" s="402"/>
      <c r="AD224" s="402"/>
      <c r="AE224" s="402"/>
      <c r="AF224" s="402"/>
      <c r="AG224" s="317"/>
      <c r="AH224" s="402">
        <v>-18148133710</v>
      </c>
      <c r="AI224" s="402"/>
      <c r="AJ224" s="402"/>
      <c r="AK224" s="402"/>
      <c r="AL224" s="402"/>
      <c r="AM224" s="402"/>
    </row>
    <row r="225" spans="2:39" ht="15">
      <c r="B225" s="327" t="s">
        <v>856</v>
      </c>
      <c r="C225" s="324" t="s">
        <v>868</v>
      </c>
      <c r="D225" s="317"/>
      <c r="E225" s="317"/>
      <c r="F225" s="317"/>
      <c r="G225" s="317"/>
      <c r="H225" s="317"/>
      <c r="I225" s="317"/>
      <c r="J225" s="317"/>
      <c r="K225" s="317"/>
      <c r="L225" s="317"/>
      <c r="M225" s="317"/>
      <c r="N225" s="317"/>
      <c r="O225" s="317"/>
      <c r="P225" s="317"/>
      <c r="Q225" s="317"/>
      <c r="R225" s="317"/>
      <c r="S225" s="317"/>
      <c r="T225" s="317"/>
      <c r="U225" s="317"/>
      <c r="V225" s="317"/>
      <c r="W225" s="333" t="s">
        <v>889</v>
      </c>
      <c r="X225" s="317"/>
      <c r="Y225" s="317"/>
      <c r="Z225" s="317"/>
      <c r="AA225" s="402"/>
      <c r="AB225" s="402"/>
      <c r="AC225" s="402"/>
      <c r="AD225" s="402"/>
      <c r="AE225" s="402"/>
      <c r="AF225" s="402"/>
      <c r="AG225" s="317"/>
      <c r="AH225" s="402"/>
      <c r="AI225" s="402"/>
      <c r="AJ225" s="402"/>
      <c r="AK225" s="402"/>
      <c r="AL225" s="402"/>
      <c r="AM225" s="402"/>
    </row>
    <row r="226" spans="2:39" ht="15">
      <c r="B226" s="327" t="s">
        <v>858</v>
      </c>
      <c r="C226" s="324" t="s">
        <v>869</v>
      </c>
      <c r="D226" s="317"/>
      <c r="E226" s="317"/>
      <c r="F226" s="317"/>
      <c r="G226" s="317"/>
      <c r="H226" s="317"/>
      <c r="I226" s="317"/>
      <c r="J226" s="317"/>
      <c r="K226" s="317"/>
      <c r="L226" s="317"/>
      <c r="M226" s="317"/>
      <c r="N226" s="317"/>
      <c r="O226" s="317"/>
      <c r="P226" s="317"/>
      <c r="Q226" s="317"/>
      <c r="R226" s="317"/>
      <c r="S226" s="317"/>
      <c r="T226" s="317"/>
      <c r="U226" s="317"/>
      <c r="V226" s="317"/>
      <c r="W226" s="333" t="s">
        <v>890</v>
      </c>
      <c r="X226" s="317"/>
      <c r="Y226" s="317"/>
      <c r="Z226" s="317"/>
      <c r="AA226" s="402"/>
      <c r="AB226" s="402"/>
      <c r="AC226" s="402"/>
      <c r="AD226" s="402"/>
      <c r="AE226" s="402"/>
      <c r="AF226" s="402"/>
      <c r="AG226" s="317"/>
      <c r="AH226" s="402"/>
      <c r="AI226" s="402"/>
      <c r="AJ226" s="402"/>
      <c r="AK226" s="402"/>
      <c r="AL226" s="402"/>
      <c r="AM226" s="402"/>
    </row>
    <row r="227" spans="2:39" ht="7.5" customHeight="1">
      <c r="B227" s="319"/>
      <c r="C227" s="317"/>
      <c r="D227" s="317"/>
      <c r="E227" s="317"/>
      <c r="F227" s="317"/>
      <c r="G227" s="317"/>
      <c r="H227" s="317"/>
      <c r="I227" s="317"/>
      <c r="J227" s="317"/>
      <c r="K227" s="317"/>
      <c r="L227" s="317"/>
      <c r="M227" s="317"/>
      <c r="N227" s="317"/>
      <c r="O227" s="317"/>
      <c r="P227" s="317"/>
      <c r="Q227" s="317"/>
      <c r="R227" s="317"/>
      <c r="S227" s="317"/>
      <c r="T227" s="317"/>
      <c r="U227" s="317"/>
      <c r="V227" s="317"/>
      <c r="W227" s="317"/>
      <c r="X227" s="317"/>
      <c r="Y227" s="317"/>
      <c r="Z227" s="317"/>
      <c r="AA227" s="402"/>
      <c r="AB227" s="402"/>
      <c r="AC227" s="402"/>
      <c r="AD227" s="402"/>
      <c r="AE227" s="402"/>
      <c r="AF227" s="402"/>
      <c r="AG227" s="317"/>
      <c r="AH227" s="402"/>
      <c r="AI227" s="402"/>
      <c r="AJ227" s="402"/>
      <c r="AK227" s="402"/>
      <c r="AL227" s="402"/>
      <c r="AM227" s="402"/>
    </row>
    <row r="228" spans="2:39" ht="15">
      <c r="B228" s="316" t="s">
        <v>870</v>
      </c>
      <c r="C228" s="317"/>
      <c r="D228" s="319"/>
      <c r="E228" s="317"/>
      <c r="F228" s="317"/>
      <c r="G228" s="317"/>
      <c r="H228" s="317"/>
      <c r="I228" s="317"/>
      <c r="J228" s="317"/>
      <c r="K228" s="317"/>
      <c r="L228" s="317"/>
      <c r="M228" s="317"/>
      <c r="N228" s="317"/>
      <c r="O228" s="317"/>
      <c r="P228" s="317"/>
      <c r="Q228" s="317"/>
      <c r="R228" s="317"/>
      <c r="S228" s="317"/>
      <c r="T228" s="317"/>
      <c r="U228" s="317"/>
      <c r="V228" s="317"/>
      <c r="W228" s="333" t="s">
        <v>218</v>
      </c>
      <c r="X228" s="317"/>
      <c r="Y228" s="317"/>
      <c r="Z228" s="317"/>
      <c r="AA228" s="400">
        <v>-1744765305</v>
      </c>
      <c r="AB228" s="400"/>
      <c r="AC228" s="400"/>
      <c r="AD228" s="400"/>
      <c r="AE228" s="400"/>
      <c r="AF228" s="400"/>
      <c r="AG228" s="317"/>
      <c r="AH228" s="400">
        <v>4566507976</v>
      </c>
      <c r="AI228" s="400"/>
      <c r="AJ228" s="400"/>
      <c r="AK228" s="400"/>
      <c r="AL228" s="400"/>
      <c r="AM228" s="400"/>
    </row>
    <row r="229" spans="2:39" ht="7.5" customHeight="1">
      <c r="B229" s="319"/>
      <c r="C229" s="317"/>
      <c r="D229" s="319"/>
      <c r="E229" s="317"/>
      <c r="F229" s="317"/>
      <c r="G229" s="317"/>
      <c r="H229" s="317"/>
      <c r="I229" s="317"/>
      <c r="J229" s="317"/>
      <c r="K229" s="317"/>
      <c r="L229" s="317"/>
      <c r="M229" s="317"/>
      <c r="N229" s="317"/>
      <c r="O229" s="317"/>
      <c r="P229" s="317"/>
      <c r="Q229" s="317"/>
      <c r="R229" s="317"/>
      <c r="S229" s="317"/>
      <c r="T229" s="317"/>
      <c r="U229" s="317"/>
      <c r="V229" s="317"/>
      <c r="W229" s="317"/>
      <c r="X229" s="317"/>
      <c r="Y229" s="317"/>
      <c r="Z229" s="317"/>
      <c r="AA229" s="400"/>
      <c r="AB229" s="400"/>
      <c r="AC229" s="400"/>
      <c r="AD229" s="400"/>
      <c r="AE229" s="400"/>
      <c r="AF229" s="400"/>
      <c r="AG229" s="317"/>
      <c r="AH229" s="400"/>
      <c r="AI229" s="400"/>
      <c r="AJ229" s="400"/>
      <c r="AK229" s="400"/>
      <c r="AL229" s="400"/>
      <c r="AM229" s="400"/>
    </row>
    <row r="230" spans="2:39" ht="15">
      <c r="B230" s="316" t="s">
        <v>965</v>
      </c>
      <c r="C230" s="317"/>
      <c r="D230" s="319"/>
      <c r="E230" s="317"/>
      <c r="F230" s="317"/>
      <c r="G230" s="317"/>
      <c r="H230" s="317"/>
      <c r="I230" s="317"/>
      <c r="J230" s="317"/>
      <c r="K230" s="317"/>
      <c r="L230" s="317"/>
      <c r="M230" s="317"/>
      <c r="N230" s="317"/>
      <c r="O230" s="317"/>
      <c r="P230" s="317"/>
      <c r="Q230" s="317"/>
      <c r="R230" s="317"/>
      <c r="S230" s="317"/>
      <c r="T230" s="317"/>
      <c r="U230" s="317"/>
      <c r="V230" s="317"/>
      <c r="W230" s="333" t="s">
        <v>219</v>
      </c>
      <c r="X230" s="317"/>
      <c r="Y230" s="317"/>
      <c r="Z230" s="317"/>
      <c r="AA230" s="400">
        <v>9261558889</v>
      </c>
      <c r="AB230" s="400"/>
      <c r="AC230" s="400"/>
      <c r="AD230" s="400"/>
      <c r="AE230" s="400"/>
      <c r="AF230" s="400"/>
      <c r="AG230" s="317"/>
      <c r="AH230" s="400">
        <v>7093071034</v>
      </c>
      <c r="AI230" s="400"/>
      <c r="AJ230" s="400"/>
      <c r="AK230" s="400"/>
      <c r="AL230" s="400"/>
      <c r="AM230" s="400"/>
    </row>
    <row r="231" spans="2:39" ht="8.25" customHeight="1">
      <c r="B231" s="328"/>
      <c r="C231" s="329" t="s">
        <v>871</v>
      </c>
      <c r="D231" s="330"/>
      <c r="E231" s="328"/>
      <c r="F231" s="328"/>
      <c r="G231" s="328"/>
      <c r="H231" s="328"/>
      <c r="I231" s="328"/>
      <c r="J231" s="328"/>
      <c r="K231" s="328"/>
      <c r="L231" s="328"/>
      <c r="M231" s="328"/>
      <c r="N231" s="328"/>
      <c r="O231" s="328"/>
      <c r="P231" s="328"/>
      <c r="Q231" s="328"/>
      <c r="R231" s="328"/>
      <c r="S231" s="328"/>
      <c r="T231" s="328"/>
      <c r="U231" s="328"/>
      <c r="V231" s="328"/>
      <c r="W231" s="328"/>
      <c r="X231" s="328"/>
      <c r="Y231" s="328"/>
      <c r="Z231" s="328"/>
      <c r="AA231" s="401"/>
      <c r="AB231" s="401"/>
      <c r="AC231" s="401"/>
      <c r="AD231" s="401"/>
      <c r="AE231" s="401"/>
      <c r="AF231" s="401"/>
      <c r="AG231" s="328"/>
      <c r="AH231" s="401"/>
      <c r="AI231" s="401"/>
      <c r="AJ231" s="401"/>
      <c r="AK231" s="401"/>
      <c r="AL231" s="401"/>
      <c r="AM231" s="401"/>
    </row>
    <row r="232" spans="2:39" ht="15">
      <c r="B232" s="316" t="s">
        <v>872</v>
      </c>
      <c r="C232" s="317"/>
      <c r="D232" s="319"/>
      <c r="E232" s="317"/>
      <c r="F232" s="317"/>
      <c r="G232" s="317"/>
      <c r="H232" s="317"/>
      <c r="I232" s="317"/>
      <c r="J232" s="317"/>
      <c r="K232" s="317"/>
      <c r="L232" s="317"/>
      <c r="M232" s="317"/>
      <c r="N232" s="317"/>
      <c r="O232" s="317"/>
      <c r="P232" s="317"/>
      <c r="Q232" s="317"/>
      <c r="R232" s="317"/>
      <c r="S232" s="317"/>
      <c r="T232" s="317"/>
      <c r="U232" s="317"/>
      <c r="V232" s="317"/>
      <c r="W232" s="317"/>
      <c r="X232" s="317"/>
      <c r="Y232" s="317"/>
      <c r="Z232" s="317"/>
      <c r="AA232" s="397">
        <v>2305309753</v>
      </c>
      <c r="AB232" s="397"/>
      <c r="AC232" s="397"/>
      <c r="AD232" s="397"/>
      <c r="AE232" s="397"/>
      <c r="AF232" s="397"/>
      <c r="AG232" s="317"/>
      <c r="AH232" s="397">
        <v>1501087361</v>
      </c>
      <c r="AI232" s="397"/>
      <c r="AJ232" s="397"/>
      <c r="AK232" s="397"/>
      <c r="AL232" s="397"/>
      <c r="AM232" s="397"/>
    </row>
    <row r="233" spans="27:32" ht="8.25" customHeight="1">
      <c r="AA233" s="331"/>
      <c r="AB233" s="331"/>
      <c r="AC233" s="331"/>
      <c r="AD233" s="331"/>
      <c r="AE233" s="331"/>
      <c r="AF233" s="331"/>
    </row>
    <row r="234" spans="2:32" ht="15">
      <c r="B234" s="71"/>
      <c r="Y234" s="74" t="s">
        <v>165</v>
      </c>
      <c r="AF234" s="75"/>
    </row>
    <row r="235" spans="2:32" ht="15">
      <c r="B235" s="71"/>
      <c r="H235" s="113" t="s">
        <v>189</v>
      </c>
      <c r="V235" s="113" t="s">
        <v>190</v>
      </c>
      <c r="AF235" s="76" t="s">
        <v>221</v>
      </c>
    </row>
    <row r="236" ht="15">
      <c r="B236" s="71"/>
    </row>
    <row r="237" ht="15">
      <c r="B237" s="71"/>
    </row>
    <row r="238" ht="15">
      <c r="B238" s="71"/>
    </row>
    <row r="239" spans="2:32" ht="15">
      <c r="B239" s="71"/>
      <c r="H239" s="332" t="s">
        <v>810</v>
      </c>
      <c r="V239" s="332" t="str">
        <f>'[1]Danh muc'!$B$12</f>
        <v>Đậu Thị Tuyết</v>
      </c>
      <c r="AF239" s="75" t="str">
        <f>'[1]Danh muc'!$B$11</f>
        <v>Đoàn Văn Sinh</v>
      </c>
    </row>
  </sheetData>
  <mergeCells count="791">
    <mergeCell ref="A182:B182"/>
    <mergeCell ref="Z155:AL155"/>
    <mergeCell ref="B5:AM5"/>
    <mergeCell ref="B6:AM6"/>
    <mergeCell ref="U8:W8"/>
    <mergeCell ref="Y8:AE8"/>
    <mergeCell ref="AG8:AM8"/>
    <mergeCell ref="U12:W12"/>
    <mergeCell ref="Y12:AE12"/>
    <mergeCell ref="AG12:AM12"/>
    <mergeCell ref="BQ8:BW8"/>
    <mergeCell ref="U9:W9"/>
    <mergeCell ref="Y9:AE9"/>
    <mergeCell ref="AG9:AM9"/>
    <mergeCell ref="BE9:BG9"/>
    <mergeCell ref="BI9:BO9"/>
    <mergeCell ref="BQ9:BW9"/>
    <mergeCell ref="BE10:BG10"/>
    <mergeCell ref="BE8:BG8"/>
    <mergeCell ref="BI8:BO8"/>
    <mergeCell ref="BI10:BO10"/>
    <mergeCell ref="BQ10:BW10"/>
    <mergeCell ref="U11:W11"/>
    <mergeCell ref="Y11:AE11"/>
    <mergeCell ref="AG11:AM11"/>
    <mergeCell ref="BE11:BG11"/>
    <mergeCell ref="BI11:BO11"/>
    <mergeCell ref="BQ11:BW11"/>
    <mergeCell ref="U10:W10"/>
    <mergeCell ref="Y10:AE10"/>
    <mergeCell ref="AG10:AM10"/>
    <mergeCell ref="BE12:BG12"/>
    <mergeCell ref="BI14:BO14"/>
    <mergeCell ref="BQ14:BW14"/>
    <mergeCell ref="U13:W13"/>
    <mergeCell ref="Y13:AE13"/>
    <mergeCell ref="AG13:AM13"/>
    <mergeCell ref="BE13:BG13"/>
    <mergeCell ref="BI12:BO12"/>
    <mergeCell ref="BQ12:BW12"/>
    <mergeCell ref="BI13:BO13"/>
    <mergeCell ref="BQ13:BW13"/>
    <mergeCell ref="BI15:BO15"/>
    <mergeCell ref="BQ15:BW15"/>
    <mergeCell ref="U14:W14"/>
    <mergeCell ref="Y14:AE14"/>
    <mergeCell ref="U15:W15"/>
    <mergeCell ref="Y15:AE15"/>
    <mergeCell ref="AG15:AM15"/>
    <mergeCell ref="BE15:BG15"/>
    <mergeCell ref="AG14:AM14"/>
    <mergeCell ref="BE14:BG14"/>
    <mergeCell ref="BQ16:BW16"/>
    <mergeCell ref="U17:W17"/>
    <mergeCell ref="Y17:AE17"/>
    <mergeCell ref="AG17:AM17"/>
    <mergeCell ref="BE17:BG17"/>
    <mergeCell ref="BI17:BO17"/>
    <mergeCell ref="BQ17:BW17"/>
    <mergeCell ref="U16:W16"/>
    <mergeCell ref="Y16:AE16"/>
    <mergeCell ref="AG16:AM16"/>
    <mergeCell ref="Y18:AE18"/>
    <mergeCell ref="AG18:AM18"/>
    <mergeCell ref="BE18:BG18"/>
    <mergeCell ref="BI16:BO16"/>
    <mergeCell ref="BE16:BG16"/>
    <mergeCell ref="BI21:BO21"/>
    <mergeCell ref="BI18:BO18"/>
    <mergeCell ref="BQ18:BW18"/>
    <mergeCell ref="U20:W20"/>
    <mergeCell ref="Y20:AE20"/>
    <mergeCell ref="AG20:AM20"/>
    <mergeCell ref="BE20:BG20"/>
    <mergeCell ref="BI20:BO20"/>
    <mergeCell ref="BQ20:BW20"/>
    <mergeCell ref="U18:W18"/>
    <mergeCell ref="BQ21:BW21"/>
    <mergeCell ref="U22:W22"/>
    <mergeCell ref="Y22:AE22"/>
    <mergeCell ref="AG22:AM22"/>
    <mergeCell ref="BE22:BG22"/>
    <mergeCell ref="BI22:BO22"/>
    <mergeCell ref="BQ22:BW22"/>
    <mergeCell ref="Y21:AE21"/>
    <mergeCell ref="AG21:AM21"/>
    <mergeCell ref="BE21:BG21"/>
    <mergeCell ref="U23:W23"/>
    <mergeCell ref="Y23:AE23"/>
    <mergeCell ref="AG23:AM23"/>
    <mergeCell ref="BE23:BG23"/>
    <mergeCell ref="BI25:BO25"/>
    <mergeCell ref="BQ25:BW25"/>
    <mergeCell ref="U24:W24"/>
    <mergeCell ref="Y24:AE24"/>
    <mergeCell ref="AG24:AM24"/>
    <mergeCell ref="BE24:BG24"/>
    <mergeCell ref="BI23:BO23"/>
    <mergeCell ref="BQ23:BW23"/>
    <mergeCell ref="BI24:BO24"/>
    <mergeCell ref="BQ24:BW24"/>
    <mergeCell ref="BI26:BO26"/>
    <mergeCell ref="BQ26:BW26"/>
    <mergeCell ref="U25:W25"/>
    <mergeCell ref="Y25:AE25"/>
    <mergeCell ref="U26:W26"/>
    <mergeCell ref="Y26:AE26"/>
    <mergeCell ref="AG26:AM26"/>
    <mergeCell ref="BE26:BG26"/>
    <mergeCell ref="AG25:AM25"/>
    <mergeCell ref="BE25:BG25"/>
    <mergeCell ref="U27:W27"/>
    <mergeCell ref="Y27:AE27"/>
    <mergeCell ref="AG27:AM27"/>
    <mergeCell ref="BE27:BG27"/>
    <mergeCell ref="BI29:BO29"/>
    <mergeCell ref="BQ29:BW29"/>
    <mergeCell ref="U28:W28"/>
    <mergeCell ref="Y28:AE28"/>
    <mergeCell ref="AG28:AM28"/>
    <mergeCell ref="BE28:BG28"/>
    <mergeCell ref="BI27:BO27"/>
    <mergeCell ref="BQ27:BW27"/>
    <mergeCell ref="BI28:BO28"/>
    <mergeCell ref="BQ28:BW28"/>
    <mergeCell ref="BI30:BO30"/>
    <mergeCell ref="BQ30:BW30"/>
    <mergeCell ref="U29:W29"/>
    <mergeCell ref="Y29:AE29"/>
    <mergeCell ref="U30:W30"/>
    <mergeCell ref="Y30:AE30"/>
    <mergeCell ref="AG30:AM30"/>
    <mergeCell ref="BE30:BG30"/>
    <mergeCell ref="AG29:AM29"/>
    <mergeCell ref="BE29:BG29"/>
    <mergeCell ref="U31:W31"/>
    <mergeCell ref="Y31:AE31"/>
    <mergeCell ref="AG31:AM31"/>
    <mergeCell ref="BE31:BG31"/>
    <mergeCell ref="BI33:BO33"/>
    <mergeCell ref="BQ33:BW33"/>
    <mergeCell ref="U32:W32"/>
    <mergeCell ref="Y32:AE32"/>
    <mergeCell ref="AG32:AM32"/>
    <mergeCell ref="BE32:BG32"/>
    <mergeCell ref="BI31:BO31"/>
    <mergeCell ref="BQ31:BW31"/>
    <mergeCell ref="BI32:BO32"/>
    <mergeCell ref="BQ32:BW32"/>
    <mergeCell ref="BI34:BO34"/>
    <mergeCell ref="BQ34:BW34"/>
    <mergeCell ref="U33:W33"/>
    <mergeCell ref="Y33:AE33"/>
    <mergeCell ref="U34:W34"/>
    <mergeCell ref="Y34:AE34"/>
    <mergeCell ref="AG34:AM34"/>
    <mergeCell ref="BE34:BG34"/>
    <mergeCell ref="AG33:AM33"/>
    <mergeCell ref="BE33:BG33"/>
    <mergeCell ref="U35:W35"/>
    <mergeCell ref="Y35:AE35"/>
    <mergeCell ref="AG35:AM35"/>
    <mergeCell ref="U36:W36"/>
    <mergeCell ref="Y36:AE36"/>
    <mergeCell ref="AG36:AM36"/>
    <mergeCell ref="BE36:BG36"/>
    <mergeCell ref="BI36:BO36"/>
    <mergeCell ref="BQ36:BW36"/>
    <mergeCell ref="U37:W37"/>
    <mergeCell ref="Y37:AE37"/>
    <mergeCell ref="AG37:AM37"/>
    <mergeCell ref="BE37:BG37"/>
    <mergeCell ref="BI37:BO37"/>
    <mergeCell ref="BQ37:BW37"/>
    <mergeCell ref="U38:W38"/>
    <mergeCell ref="Y38:AE38"/>
    <mergeCell ref="AG38:AM38"/>
    <mergeCell ref="BE38:BG38"/>
    <mergeCell ref="BI40:BO40"/>
    <mergeCell ref="BQ40:BW40"/>
    <mergeCell ref="U39:W39"/>
    <mergeCell ref="Y39:AE39"/>
    <mergeCell ref="AG39:AM39"/>
    <mergeCell ref="BE39:BG39"/>
    <mergeCell ref="BI38:BO38"/>
    <mergeCell ref="BQ38:BW38"/>
    <mergeCell ref="BI39:BO39"/>
    <mergeCell ref="BQ39:BW39"/>
    <mergeCell ref="BI41:BO41"/>
    <mergeCell ref="BQ41:BW41"/>
    <mergeCell ref="U40:W40"/>
    <mergeCell ref="Y40:AE40"/>
    <mergeCell ref="U41:W41"/>
    <mergeCell ref="Y41:AE41"/>
    <mergeCell ref="AG41:AM41"/>
    <mergeCell ref="BE41:BG41"/>
    <mergeCell ref="AG40:AM40"/>
    <mergeCell ref="BE40:BG40"/>
    <mergeCell ref="BI42:BO42"/>
    <mergeCell ref="BQ42:BW42"/>
    <mergeCell ref="U43:W43"/>
    <mergeCell ref="Y43:AE43"/>
    <mergeCell ref="AG43:AM43"/>
    <mergeCell ref="U42:W42"/>
    <mergeCell ref="Y42:AE42"/>
    <mergeCell ref="AG42:AM42"/>
    <mergeCell ref="BE42:BG42"/>
    <mergeCell ref="U44:W44"/>
    <mergeCell ref="Y44:AE44"/>
    <mergeCell ref="AG44:AM44"/>
    <mergeCell ref="BE44:BG44"/>
    <mergeCell ref="BI46:BO46"/>
    <mergeCell ref="BQ46:BW46"/>
    <mergeCell ref="U45:W45"/>
    <mergeCell ref="Y45:AE45"/>
    <mergeCell ref="AG45:AM45"/>
    <mergeCell ref="BE45:BG45"/>
    <mergeCell ref="BI44:BO44"/>
    <mergeCell ref="BQ44:BW44"/>
    <mergeCell ref="BI45:BO45"/>
    <mergeCell ref="BQ45:BW45"/>
    <mergeCell ref="BI47:BO47"/>
    <mergeCell ref="BQ47:BW47"/>
    <mergeCell ref="U46:W46"/>
    <mergeCell ref="Y46:AE46"/>
    <mergeCell ref="U47:W47"/>
    <mergeCell ref="Y47:AE47"/>
    <mergeCell ref="AG47:AM47"/>
    <mergeCell ref="BE47:BG47"/>
    <mergeCell ref="AG46:AM46"/>
    <mergeCell ref="BE46:BG46"/>
    <mergeCell ref="B49:AM49"/>
    <mergeCell ref="B50:AM50"/>
    <mergeCell ref="B51:AM51"/>
    <mergeCell ref="U53:W53"/>
    <mergeCell ref="Y53:AE53"/>
    <mergeCell ref="AG53:AM53"/>
    <mergeCell ref="U54:W54"/>
    <mergeCell ref="Y54:AE54"/>
    <mergeCell ref="AG54:AM54"/>
    <mergeCell ref="BE54:BG54"/>
    <mergeCell ref="BI56:BO56"/>
    <mergeCell ref="BQ56:BW56"/>
    <mergeCell ref="U55:W55"/>
    <mergeCell ref="Y55:AE55"/>
    <mergeCell ref="AG55:AM55"/>
    <mergeCell ref="BE55:BG55"/>
    <mergeCell ref="BI54:BO54"/>
    <mergeCell ref="BQ54:BW54"/>
    <mergeCell ref="BI55:BO55"/>
    <mergeCell ref="BQ55:BW55"/>
    <mergeCell ref="BI57:BO57"/>
    <mergeCell ref="BQ57:BW57"/>
    <mergeCell ref="U56:W56"/>
    <mergeCell ref="Y56:AE56"/>
    <mergeCell ref="U57:W57"/>
    <mergeCell ref="Y57:AE57"/>
    <mergeCell ref="AG57:AM57"/>
    <mergeCell ref="BE57:BG57"/>
    <mergeCell ref="AG56:AM56"/>
    <mergeCell ref="BE56:BG56"/>
    <mergeCell ref="U58:W58"/>
    <mergeCell ref="Y58:AE58"/>
    <mergeCell ref="AG58:AM58"/>
    <mergeCell ref="BE58:BG58"/>
    <mergeCell ref="BI60:BO60"/>
    <mergeCell ref="BQ60:BW60"/>
    <mergeCell ref="U59:W59"/>
    <mergeCell ref="Y59:AE59"/>
    <mergeCell ref="AG59:AM59"/>
    <mergeCell ref="BE59:BG59"/>
    <mergeCell ref="BI58:BO58"/>
    <mergeCell ref="BQ58:BW58"/>
    <mergeCell ref="BI59:BO59"/>
    <mergeCell ref="BQ59:BW59"/>
    <mergeCell ref="BI61:BO61"/>
    <mergeCell ref="BQ61:BW61"/>
    <mergeCell ref="U60:W60"/>
    <mergeCell ref="Y60:AE60"/>
    <mergeCell ref="U61:W61"/>
    <mergeCell ref="Y61:AE61"/>
    <mergeCell ref="AG61:AM61"/>
    <mergeCell ref="BE61:BG61"/>
    <mergeCell ref="AG60:AM60"/>
    <mergeCell ref="BE60:BG60"/>
    <mergeCell ref="U62:W62"/>
    <mergeCell ref="Y62:AE62"/>
    <mergeCell ref="AG62:AM62"/>
    <mergeCell ref="BE62:BG62"/>
    <mergeCell ref="BI64:BO64"/>
    <mergeCell ref="BQ64:BW64"/>
    <mergeCell ref="U63:W63"/>
    <mergeCell ref="Y63:AE63"/>
    <mergeCell ref="AG63:AM63"/>
    <mergeCell ref="BE63:BG63"/>
    <mergeCell ref="BI62:BO62"/>
    <mergeCell ref="BQ62:BW62"/>
    <mergeCell ref="BI63:BO63"/>
    <mergeCell ref="BQ63:BW63"/>
    <mergeCell ref="BI65:BO65"/>
    <mergeCell ref="BQ65:BW65"/>
    <mergeCell ref="U64:W64"/>
    <mergeCell ref="Y64:AE64"/>
    <mergeCell ref="U65:W65"/>
    <mergeCell ref="Y65:AE65"/>
    <mergeCell ref="AG65:AM65"/>
    <mergeCell ref="BE65:BG65"/>
    <mergeCell ref="AG64:AM64"/>
    <mergeCell ref="BE64:BG64"/>
    <mergeCell ref="U66:W66"/>
    <mergeCell ref="Y66:AE66"/>
    <mergeCell ref="AG66:AM66"/>
    <mergeCell ref="BE66:BG66"/>
    <mergeCell ref="BI68:BO68"/>
    <mergeCell ref="BQ68:BW68"/>
    <mergeCell ref="U67:W67"/>
    <mergeCell ref="Y67:AE67"/>
    <mergeCell ref="AG67:AM67"/>
    <mergeCell ref="BE67:BG67"/>
    <mergeCell ref="BI66:BO66"/>
    <mergeCell ref="BQ66:BW66"/>
    <mergeCell ref="BI67:BO67"/>
    <mergeCell ref="BQ67:BW67"/>
    <mergeCell ref="BI69:BO69"/>
    <mergeCell ref="BQ69:BW69"/>
    <mergeCell ref="U68:W68"/>
    <mergeCell ref="Y68:AE68"/>
    <mergeCell ref="U69:W69"/>
    <mergeCell ref="Y69:AE69"/>
    <mergeCell ref="AG69:AM69"/>
    <mergeCell ref="BE69:BG69"/>
    <mergeCell ref="AG68:AM68"/>
    <mergeCell ref="BE68:BG68"/>
    <mergeCell ref="U70:W70"/>
    <mergeCell ref="Y70:AE70"/>
    <mergeCell ref="AG70:AM70"/>
    <mergeCell ref="BE70:BG70"/>
    <mergeCell ref="BI72:BO72"/>
    <mergeCell ref="BQ72:BW72"/>
    <mergeCell ref="U71:W71"/>
    <mergeCell ref="Y71:AE71"/>
    <mergeCell ref="AG71:AM71"/>
    <mergeCell ref="BE71:BG71"/>
    <mergeCell ref="BI70:BO70"/>
    <mergeCell ref="BQ70:BW70"/>
    <mergeCell ref="BI71:BO71"/>
    <mergeCell ref="BQ71:BW71"/>
    <mergeCell ref="BI73:BO73"/>
    <mergeCell ref="BQ73:BW73"/>
    <mergeCell ref="U72:W72"/>
    <mergeCell ref="Y72:AE72"/>
    <mergeCell ref="U73:W73"/>
    <mergeCell ref="Y73:AE73"/>
    <mergeCell ref="AG73:AM73"/>
    <mergeCell ref="BE73:BG73"/>
    <mergeCell ref="AG72:AM72"/>
    <mergeCell ref="BE72:BG72"/>
    <mergeCell ref="U74:W74"/>
    <mergeCell ref="Y74:AE74"/>
    <mergeCell ref="AG74:AM74"/>
    <mergeCell ref="BE74:BG74"/>
    <mergeCell ref="BI77:BO77"/>
    <mergeCell ref="BQ77:BW77"/>
    <mergeCell ref="U76:W76"/>
    <mergeCell ref="Y76:AE76"/>
    <mergeCell ref="AG76:AM76"/>
    <mergeCell ref="BE76:BG76"/>
    <mergeCell ref="BI74:BO74"/>
    <mergeCell ref="BQ74:BW74"/>
    <mergeCell ref="BI76:BO76"/>
    <mergeCell ref="BQ76:BW76"/>
    <mergeCell ref="BI78:BO78"/>
    <mergeCell ref="BQ78:BW78"/>
    <mergeCell ref="U77:W77"/>
    <mergeCell ref="Y77:AE77"/>
    <mergeCell ref="U78:W78"/>
    <mergeCell ref="Y78:AE78"/>
    <mergeCell ref="AG78:AM78"/>
    <mergeCell ref="BE78:BG78"/>
    <mergeCell ref="AG77:AM77"/>
    <mergeCell ref="BE77:BG77"/>
    <mergeCell ref="U79:W79"/>
    <mergeCell ref="Y79:AE79"/>
    <mergeCell ref="AG79:AM79"/>
    <mergeCell ref="BE79:BG79"/>
    <mergeCell ref="Y80:AE80"/>
    <mergeCell ref="AG80:AM80"/>
    <mergeCell ref="BE80:BG80"/>
    <mergeCell ref="BI80:BO80"/>
    <mergeCell ref="BI79:BO79"/>
    <mergeCell ref="BQ79:BW79"/>
    <mergeCell ref="BQ80:BW80"/>
    <mergeCell ref="BI81:BO81"/>
    <mergeCell ref="BQ81:BW81"/>
    <mergeCell ref="BI82:BO82"/>
    <mergeCell ref="BQ82:BW82"/>
    <mergeCell ref="U81:W81"/>
    <mergeCell ref="Y81:AE81"/>
    <mergeCell ref="U82:W82"/>
    <mergeCell ref="Y82:AE82"/>
    <mergeCell ref="AG82:AM82"/>
    <mergeCell ref="BE82:BG82"/>
    <mergeCell ref="AG81:AM81"/>
    <mergeCell ref="BE81:BG81"/>
    <mergeCell ref="B84:AM84"/>
    <mergeCell ref="B85:AM85"/>
    <mergeCell ref="B86:AM86"/>
    <mergeCell ref="U88:W88"/>
    <mergeCell ref="Y88:AE88"/>
    <mergeCell ref="AG88:AM88"/>
    <mergeCell ref="BQ88:BW88"/>
    <mergeCell ref="U89:W89"/>
    <mergeCell ref="Y89:AE89"/>
    <mergeCell ref="AG89:AM89"/>
    <mergeCell ref="BE89:BG89"/>
    <mergeCell ref="BI89:BO89"/>
    <mergeCell ref="BQ89:BW89"/>
    <mergeCell ref="BE90:BG90"/>
    <mergeCell ref="BE88:BG88"/>
    <mergeCell ref="BI88:BO88"/>
    <mergeCell ref="BI90:BO90"/>
    <mergeCell ref="BQ90:BW90"/>
    <mergeCell ref="U91:W91"/>
    <mergeCell ref="Y91:AE91"/>
    <mergeCell ref="AG91:AM91"/>
    <mergeCell ref="BE91:BG91"/>
    <mergeCell ref="BI91:BO91"/>
    <mergeCell ref="BQ91:BW91"/>
    <mergeCell ref="U90:W90"/>
    <mergeCell ref="Y90:AE90"/>
    <mergeCell ref="AG90:AM90"/>
    <mergeCell ref="U92:W92"/>
    <mergeCell ref="Y92:AE92"/>
    <mergeCell ref="AG92:AM92"/>
    <mergeCell ref="BE92:BG92"/>
    <mergeCell ref="BI94:BO94"/>
    <mergeCell ref="BQ94:BW94"/>
    <mergeCell ref="U93:W93"/>
    <mergeCell ref="Y93:AE93"/>
    <mergeCell ref="AG93:AM93"/>
    <mergeCell ref="BE93:BG93"/>
    <mergeCell ref="BI92:BO92"/>
    <mergeCell ref="BQ92:BW92"/>
    <mergeCell ref="BI93:BO93"/>
    <mergeCell ref="BQ93:BW93"/>
    <mergeCell ref="BI95:BO95"/>
    <mergeCell ref="BQ95:BW95"/>
    <mergeCell ref="U94:W94"/>
    <mergeCell ref="Y94:AE94"/>
    <mergeCell ref="U95:W95"/>
    <mergeCell ref="Y95:AE95"/>
    <mergeCell ref="AG95:AM95"/>
    <mergeCell ref="BE95:BG95"/>
    <mergeCell ref="AG94:AM94"/>
    <mergeCell ref="BE94:BG94"/>
    <mergeCell ref="U96:W96"/>
    <mergeCell ref="Y96:AE96"/>
    <mergeCell ref="AG96:AM96"/>
    <mergeCell ref="BE96:BG96"/>
    <mergeCell ref="BI98:BO98"/>
    <mergeCell ref="BQ98:BW98"/>
    <mergeCell ref="U97:W97"/>
    <mergeCell ref="Y97:AE97"/>
    <mergeCell ref="AG97:AM97"/>
    <mergeCell ref="BE97:BG97"/>
    <mergeCell ref="BI96:BO96"/>
    <mergeCell ref="BQ96:BW96"/>
    <mergeCell ref="BI97:BO97"/>
    <mergeCell ref="BQ97:BW97"/>
    <mergeCell ref="BI99:BO99"/>
    <mergeCell ref="BQ99:BW99"/>
    <mergeCell ref="U98:W98"/>
    <mergeCell ref="Y98:AE98"/>
    <mergeCell ref="U99:W99"/>
    <mergeCell ref="Y99:AE99"/>
    <mergeCell ref="AG99:AM99"/>
    <mergeCell ref="BE99:BG99"/>
    <mergeCell ref="AG98:AM98"/>
    <mergeCell ref="BE98:BG98"/>
    <mergeCell ref="BI100:BO100"/>
    <mergeCell ref="BQ100:BW100"/>
    <mergeCell ref="U101:W101"/>
    <mergeCell ref="Y101:AE101"/>
    <mergeCell ref="AG101:AM101"/>
    <mergeCell ref="U100:W100"/>
    <mergeCell ref="Y100:AE100"/>
    <mergeCell ref="AG100:AM100"/>
    <mergeCell ref="BE100:BG100"/>
    <mergeCell ref="Y102:AE102"/>
    <mergeCell ref="AG102:AM102"/>
    <mergeCell ref="U103:W103"/>
    <mergeCell ref="Y103:AE103"/>
    <mergeCell ref="AG103:AM103"/>
    <mergeCell ref="BE103:BG103"/>
    <mergeCell ref="BI103:BO103"/>
    <mergeCell ref="BQ103:BW103"/>
    <mergeCell ref="U104:W104"/>
    <mergeCell ref="Y104:AE104"/>
    <mergeCell ref="AG104:AM104"/>
    <mergeCell ref="BE104:BG104"/>
    <mergeCell ref="BI104:BO104"/>
    <mergeCell ref="BQ104:BW104"/>
    <mergeCell ref="U105:W105"/>
    <mergeCell ref="Y105:AE105"/>
    <mergeCell ref="AG105:AM105"/>
    <mergeCell ref="BE105:BG105"/>
    <mergeCell ref="BI107:BO107"/>
    <mergeCell ref="BQ107:BW107"/>
    <mergeCell ref="U106:W106"/>
    <mergeCell ref="Y106:AE106"/>
    <mergeCell ref="AG106:AM106"/>
    <mergeCell ref="BE106:BG106"/>
    <mergeCell ref="BI105:BO105"/>
    <mergeCell ref="BQ105:BW105"/>
    <mergeCell ref="BI106:BO106"/>
    <mergeCell ref="BQ106:BW106"/>
    <mergeCell ref="BI108:BO108"/>
    <mergeCell ref="BQ108:BW108"/>
    <mergeCell ref="U107:W107"/>
    <mergeCell ref="Y107:AE107"/>
    <mergeCell ref="U108:W108"/>
    <mergeCell ref="Y108:AE108"/>
    <mergeCell ref="AG108:AM108"/>
    <mergeCell ref="BE108:BG108"/>
    <mergeCell ref="AG107:AM107"/>
    <mergeCell ref="BE107:BG107"/>
    <mergeCell ref="BI109:BO109"/>
    <mergeCell ref="BQ109:BW109"/>
    <mergeCell ref="U110:W110"/>
    <mergeCell ref="Y110:AE110"/>
    <mergeCell ref="AG110:AM110"/>
    <mergeCell ref="U109:W109"/>
    <mergeCell ref="Y109:AE109"/>
    <mergeCell ref="AG109:AM109"/>
    <mergeCell ref="BE109:BG109"/>
    <mergeCell ref="U111:W111"/>
    <mergeCell ref="Y111:AE111"/>
    <mergeCell ref="AG111:AM111"/>
    <mergeCell ref="Y112:AE112"/>
    <mergeCell ref="AG112:AM112"/>
    <mergeCell ref="Y113:AE113"/>
    <mergeCell ref="AG113:AM113"/>
    <mergeCell ref="U114:W114"/>
    <mergeCell ref="Y114:AE114"/>
    <mergeCell ref="AG114:AM114"/>
    <mergeCell ref="BE114:BG114"/>
    <mergeCell ref="BI114:BO114"/>
    <mergeCell ref="BQ114:BW114"/>
    <mergeCell ref="U115:W115"/>
    <mergeCell ref="Y115:AE115"/>
    <mergeCell ref="AG115:AM115"/>
    <mergeCell ref="BE115:BG115"/>
    <mergeCell ref="BI115:BO115"/>
    <mergeCell ref="BQ115:BW115"/>
    <mergeCell ref="U116:W116"/>
    <mergeCell ref="Y116:AE116"/>
    <mergeCell ref="AG116:AM116"/>
    <mergeCell ref="BE116:BG116"/>
    <mergeCell ref="BI118:BO118"/>
    <mergeCell ref="BQ118:BW118"/>
    <mergeCell ref="U117:W117"/>
    <mergeCell ref="Y117:AE117"/>
    <mergeCell ref="AG117:AM117"/>
    <mergeCell ref="BE117:BG117"/>
    <mergeCell ref="BI116:BO116"/>
    <mergeCell ref="BQ116:BW116"/>
    <mergeCell ref="BI117:BO117"/>
    <mergeCell ref="BQ117:BW117"/>
    <mergeCell ref="BI119:BO119"/>
    <mergeCell ref="BQ119:BW119"/>
    <mergeCell ref="U118:W118"/>
    <mergeCell ref="Y118:AE118"/>
    <mergeCell ref="U119:W119"/>
    <mergeCell ref="Y119:AE119"/>
    <mergeCell ref="AG119:AM119"/>
    <mergeCell ref="BE119:BG119"/>
    <mergeCell ref="AG118:AM118"/>
    <mergeCell ref="BE118:BG118"/>
    <mergeCell ref="U120:W120"/>
    <mergeCell ref="Y120:AE120"/>
    <mergeCell ref="AG120:AM120"/>
    <mergeCell ref="U121:W121"/>
    <mergeCell ref="Y121:AE121"/>
    <mergeCell ref="AG121:AM121"/>
    <mergeCell ref="Y123:AE123"/>
    <mergeCell ref="AG123:AM123"/>
    <mergeCell ref="U122:W122"/>
    <mergeCell ref="Y122:AE122"/>
    <mergeCell ref="AG122:AM122"/>
    <mergeCell ref="BI122:BO122"/>
    <mergeCell ref="BQ122:BW122"/>
    <mergeCell ref="BE122:BG122"/>
    <mergeCell ref="BI124:BO124"/>
    <mergeCell ref="BQ124:BW124"/>
    <mergeCell ref="BI125:BO125"/>
    <mergeCell ref="BQ125:BW125"/>
    <mergeCell ref="U124:W124"/>
    <mergeCell ref="Y124:AE124"/>
    <mergeCell ref="U125:W125"/>
    <mergeCell ref="Y125:AE125"/>
    <mergeCell ref="AG125:AM125"/>
    <mergeCell ref="BE125:BG125"/>
    <mergeCell ref="AG124:AM124"/>
    <mergeCell ref="BE124:BG124"/>
    <mergeCell ref="U126:W126"/>
    <mergeCell ref="Y126:AE126"/>
    <mergeCell ref="AG126:AM126"/>
    <mergeCell ref="BE126:BG126"/>
    <mergeCell ref="BI128:BO128"/>
    <mergeCell ref="BQ128:BW128"/>
    <mergeCell ref="U127:W127"/>
    <mergeCell ref="Y127:AE127"/>
    <mergeCell ref="AG127:AM127"/>
    <mergeCell ref="BE127:BG127"/>
    <mergeCell ref="BI126:BO126"/>
    <mergeCell ref="BQ126:BW126"/>
    <mergeCell ref="BI127:BO127"/>
    <mergeCell ref="BQ127:BW127"/>
    <mergeCell ref="BI129:BO129"/>
    <mergeCell ref="BQ129:BW129"/>
    <mergeCell ref="U128:W128"/>
    <mergeCell ref="Y128:AE128"/>
    <mergeCell ref="U129:W129"/>
    <mergeCell ref="Y129:AE129"/>
    <mergeCell ref="AG129:AM129"/>
    <mergeCell ref="BE129:BG129"/>
    <mergeCell ref="AG128:AM128"/>
    <mergeCell ref="BE128:BG128"/>
    <mergeCell ref="AG132:AM132"/>
    <mergeCell ref="BE132:BG132"/>
    <mergeCell ref="U130:W130"/>
    <mergeCell ref="Y130:AE130"/>
    <mergeCell ref="AG130:AM130"/>
    <mergeCell ref="Y131:AE131"/>
    <mergeCell ref="AG131:AM131"/>
    <mergeCell ref="BI132:BO132"/>
    <mergeCell ref="BQ132:BW132"/>
    <mergeCell ref="U134:W134"/>
    <mergeCell ref="Y134:AE134"/>
    <mergeCell ref="AG134:AM134"/>
    <mergeCell ref="BE134:BG134"/>
    <mergeCell ref="BI134:BO134"/>
    <mergeCell ref="BQ134:BW134"/>
    <mergeCell ref="U132:W132"/>
    <mergeCell ref="Y132:AE132"/>
    <mergeCell ref="U135:W135"/>
    <mergeCell ref="Y135:AE135"/>
    <mergeCell ref="AG135:AM135"/>
    <mergeCell ref="BE135:BG135"/>
    <mergeCell ref="BI137:BO137"/>
    <mergeCell ref="BQ137:BW137"/>
    <mergeCell ref="U136:W136"/>
    <mergeCell ref="Y136:AE136"/>
    <mergeCell ref="AG136:AM136"/>
    <mergeCell ref="BE136:BG136"/>
    <mergeCell ref="BI135:BO135"/>
    <mergeCell ref="BQ135:BW135"/>
    <mergeCell ref="BI136:BO136"/>
    <mergeCell ref="BQ136:BW136"/>
    <mergeCell ref="BI138:BO138"/>
    <mergeCell ref="BQ138:BW138"/>
    <mergeCell ref="U137:W137"/>
    <mergeCell ref="Y137:AE137"/>
    <mergeCell ref="U138:W138"/>
    <mergeCell ref="Y138:AE138"/>
    <mergeCell ref="AG138:AM138"/>
    <mergeCell ref="BE138:BG138"/>
    <mergeCell ref="AG137:AM137"/>
    <mergeCell ref="BE137:BG137"/>
    <mergeCell ref="U139:W139"/>
    <mergeCell ref="Y139:AE139"/>
    <mergeCell ref="AG139:AM139"/>
    <mergeCell ref="BE139:BG139"/>
    <mergeCell ref="BI139:BO139"/>
    <mergeCell ref="BQ139:BW139"/>
    <mergeCell ref="Y140:AE140"/>
    <mergeCell ref="AG140:AM140"/>
    <mergeCell ref="B141:AM141"/>
    <mergeCell ref="B142:AM142"/>
    <mergeCell ref="U144:W144"/>
    <mergeCell ref="Y144:AE144"/>
    <mergeCell ref="AG144:AM144"/>
    <mergeCell ref="BI144:BO144"/>
    <mergeCell ref="BQ144:BW144"/>
    <mergeCell ref="Y145:AE145"/>
    <mergeCell ref="AG145:AM145"/>
    <mergeCell ref="BI145:BO145"/>
    <mergeCell ref="BQ145:BW145"/>
    <mergeCell ref="Y146:AE146"/>
    <mergeCell ref="AG146:AM146"/>
    <mergeCell ref="BI146:BO146"/>
    <mergeCell ref="BQ146:BW146"/>
    <mergeCell ref="Y147:AE147"/>
    <mergeCell ref="AG147:AM147"/>
    <mergeCell ref="BI147:BO147"/>
    <mergeCell ref="BQ147:BW147"/>
    <mergeCell ref="Y148:AE148"/>
    <mergeCell ref="AG148:AM148"/>
    <mergeCell ref="BI148:BO148"/>
    <mergeCell ref="BQ148:BW148"/>
    <mergeCell ref="Y149:AE149"/>
    <mergeCell ref="AG149:AM149"/>
    <mergeCell ref="BI149:BO149"/>
    <mergeCell ref="BQ149:BW149"/>
    <mergeCell ref="BI151:BO151"/>
    <mergeCell ref="BQ151:BW151"/>
    <mergeCell ref="Y150:AE150"/>
    <mergeCell ref="AG150:AM150"/>
    <mergeCell ref="Y151:AE151"/>
    <mergeCell ref="AG151:AM151"/>
    <mergeCell ref="AH189:AM189"/>
    <mergeCell ref="AA190:AF190"/>
    <mergeCell ref="AH190:AM190"/>
    <mergeCell ref="AA191:AF191"/>
    <mergeCell ref="AH191:AM191"/>
    <mergeCell ref="AA192:AF192"/>
    <mergeCell ref="AH192:AM192"/>
    <mergeCell ref="AA193:AF193"/>
    <mergeCell ref="AH193:AM193"/>
    <mergeCell ref="AA194:AF194"/>
    <mergeCell ref="AH194:AM194"/>
    <mergeCell ref="AA195:AF195"/>
    <mergeCell ref="AH195:AM195"/>
    <mergeCell ref="AA196:AF196"/>
    <mergeCell ref="AH196:AM196"/>
    <mergeCell ref="AA197:AF197"/>
    <mergeCell ref="AH197:AM197"/>
    <mergeCell ref="AA198:AF198"/>
    <mergeCell ref="AH198:AM198"/>
    <mergeCell ref="AA199:AF199"/>
    <mergeCell ref="AH199:AM199"/>
    <mergeCell ref="AA200:AF200"/>
    <mergeCell ref="AH200:AM200"/>
    <mergeCell ref="AA201:AF201"/>
    <mergeCell ref="AH201:AM201"/>
    <mergeCell ref="AA202:AF202"/>
    <mergeCell ref="AH202:AM202"/>
    <mergeCell ref="AA204:AF204"/>
    <mergeCell ref="AH204:AM204"/>
    <mergeCell ref="AA205:AF205"/>
    <mergeCell ref="AH205:AM205"/>
    <mergeCell ref="AA206:AF206"/>
    <mergeCell ref="AH206:AM206"/>
    <mergeCell ref="AA207:AF207"/>
    <mergeCell ref="AH207:AM207"/>
    <mergeCell ref="AA208:AF208"/>
    <mergeCell ref="AH208:AM208"/>
    <mergeCell ref="AA210:AF210"/>
    <mergeCell ref="AH210:AM210"/>
    <mergeCell ref="AA211:AF211"/>
    <mergeCell ref="AH211:AM211"/>
    <mergeCell ref="AA212:AF212"/>
    <mergeCell ref="AH212:AM212"/>
    <mergeCell ref="AA213:AF213"/>
    <mergeCell ref="AH213:AM213"/>
    <mergeCell ref="AA214:AF214"/>
    <mergeCell ref="AH214:AM214"/>
    <mergeCell ref="AA215:AF215"/>
    <mergeCell ref="AH215:AM215"/>
    <mergeCell ref="AA216:AF216"/>
    <mergeCell ref="AH216:AM216"/>
    <mergeCell ref="AA217:AF217"/>
    <mergeCell ref="AH217:AM217"/>
    <mergeCell ref="AA219:AF219"/>
    <mergeCell ref="AH219:AM219"/>
    <mergeCell ref="AA220:AF220"/>
    <mergeCell ref="AH220:AM220"/>
    <mergeCell ref="AA221:AF221"/>
    <mergeCell ref="AH221:AM221"/>
    <mergeCell ref="AA223:AF223"/>
    <mergeCell ref="AH223:AM223"/>
    <mergeCell ref="AA224:AF224"/>
    <mergeCell ref="AH224:AM224"/>
    <mergeCell ref="AA225:AF225"/>
    <mergeCell ref="AH225:AM225"/>
    <mergeCell ref="AA229:AF229"/>
    <mergeCell ref="AH229:AM229"/>
    <mergeCell ref="AA226:AF226"/>
    <mergeCell ref="AH226:AM226"/>
    <mergeCell ref="AA227:AF227"/>
    <mergeCell ref="AH227:AM227"/>
    <mergeCell ref="AA232:AF232"/>
    <mergeCell ref="AH232:AM232"/>
    <mergeCell ref="A187:AM187"/>
    <mergeCell ref="AA189:AF189"/>
    <mergeCell ref="AA230:AF230"/>
    <mergeCell ref="AH230:AM230"/>
    <mergeCell ref="AA231:AF231"/>
    <mergeCell ref="AH231:AM231"/>
    <mergeCell ref="AA228:AF228"/>
    <mergeCell ref="AH228:AM228"/>
  </mergeCells>
  <printOptions/>
  <pageMargins left="0.2" right="0.31" top="0.51" bottom="0.82" header="0.38" footer="0.79"/>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Y694"/>
  <sheetViews>
    <sheetView workbookViewId="0" topLeftCell="A404">
      <selection activeCell="T418" sqref="T418:W418"/>
    </sheetView>
  </sheetViews>
  <sheetFormatPr defaultColWidth="8.796875" defaultRowHeight="19.5" customHeight="1" outlineLevelRow="1" outlineLevelCol="1"/>
  <cols>
    <col min="1" max="1" width="2.59765625" style="72" customWidth="1" outlineLevel="1"/>
    <col min="2" max="2" width="1.203125" style="72" customWidth="1" outlineLevel="1"/>
    <col min="3" max="10" width="2.19921875" style="51" customWidth="1" outlineLevel="1"/>
    <col min="11" max="11" width="1.59765625" style="51" customWidth="1" outlineLevel="1"/>
    <col min="12" max="12" width="2.59765625" style="51" customWidth="1" outlineLevel="1"/>
    <col min="13" max="13" width="2.3984375" style="51" customWidth="1" outlineLevel="1"/>
    <col min="14" max="14" width="3.3984375" style="51" customWidth="1" outlineLevel="1"/>
    <col min="15" max="15" width="2.59765625" style="51" customWidth="1" outlineLevel="1"/>
    <col min="16" max="16" width="1.69921875" style="51" customWidth="1" outlineLevel="1"/>
    <col min="17" max="18" width="2.19921875" style="51" customWidth="1" outlineLevel="1"/>
    <col min="19" max="19" width="5.69921875" style="51" customWidth="1" outlineLevel="1"/>
    <col min="20" max="20" width="1.69921875" style="51" customWidth="1" outlineLevel="1"/>
    <col min="21" max="21" width="2.5" style="51" customWidth="1" outlineLevel="1"/>
    <col min="22" max="22" width="2.8984375" style="51" customWidth="1" outlineLevel="1"/>
    <col min="23" max="23" width="4.59765625" style="51" customWidth="1" outlineLevel="1"/>
    <col min="24" max="24" width="2.5" style="51" customWidth="1" outlineLevel="1"/>
    <col min="25" max="25" width="3.3984375" style="51" customWidth="1" outlineLevel="1"/>
    <col min="26" max="26" width="2.5" style="51" customWidth="1" outlineLevel="1"/>
    <col min="27" max="27" width="2" style="51" customWidth="1" outlineLevel="1"/>
    <col min="28" max="28" width="2.09765625" style="51" customWidth="1" outlineLevel="1"/>
    <col min="29" max="30" width="2" style="51" customWidth="1" outlineLevel="1"/>
    <col min="31" max="31" width="1.8984375" style="51" customWidth="1" outlineLevel="1"/>
    <col min="32" max="32" width="2.09765625" style="51" customWidth="1" outlineLevel="1"/>
    <col min="33" max="33" width="1" style="51" customWidth="1" outlineLevel="1"/>
    <col min="34" max="34" width="2.8984375" style="51" customWidth="1" outlineLevel="1"/>
    <col min="35" max="35" width="3" style="51" customWidth="1" outlineLevel="1"/>
    <col min="36" max="36" width="3.8984375" style="51" customWidth="1" outlineLevel="1"/>
    <col min="37" max="37" width="1" style="133" hidden="1" customWidth="1"/>
    <col min="38" max="38" width="2.59765625" style="72" hidden="1" customWidth="1" outlineLevel="1"/>
    <col min="39" max="39" width="1" style="72" hidden="1" customWidth="1" outlineLevel="1"/>
    <col min="40" max="72" width="2.19921875" style="51" hidden="1" customWidth="1" outlineLevel="1"/>
    <col min="73" max="73" width="1.4921875" style="51" customWidth="1" collapsed="1"/>
    <col min="74" max="74" width="12.59765625" style="134" bestFit="1" customWidth="1"/>
    <col min="75" max="75" width="12.8984375" style="134" bestFit="1" customWidth="1"/>
    <col min="76" max="76" width="16.19921875" style="135" bestFit="1" customWidth="1"/>
    <col min="77" max="77" width="2.3984375" style="133" bestFit="1" customWidth="1"/>
    <col min="78" max="16384" width="2.19921875" style="133" customWidth="1"/>
  </cols>
  <sheetData>
    <row r="1" spans="1:76" s="117" customFormat="1" ht="19.5" customHeight="1">
      <c r="A1" s="114" t="str">
        <f>'[1]Danh muc'!$B$3</f>
        <v>Công ty Cổ phần Viglacera Đông Triều</v>
      </c>
      <c r="B1" s="114"/>
      <c r="C1" s="114"/>
      <c r="D1" s="114"/>
      <c r="E1" s="114"/>
      <c r="F1" s="114"/>
      <c r="G1" s="114"/>
      <c r="H1" s="114"/>
      <c r="I1" s="114"/>
      <c r="J1" s="114"/>
      <c r="K1" s="114"/>
      <c r="L1" s="114"/>
      <c r="M1" s="114"/>
      <c r="N1" s="114"/>
      <c r="O1" s="114"/>
      <c r="P1" s="114"/>
      <c r="Q1" s="114"/>
      <c r="R1" s="114"/>
      <c r="S1" s="114"/>
      <c r="T1" s="114"/>
      <c r="U1" s="115"/>
      <c r="V1" s="115"/>
      <c r="W1" s="115"/>
      <c r="X1" s="115"/>
      <c r="Y1" s="115"/>
      <c r="Z1" s="115"/>
      <c r="AA1" s="115"/>
      <c r="AB1" s="115"/>
      <c r="AC1" s="115"/>
      <c r="AD1" s="115"/>
      <c r="AE1" s="115"/>
      <c r="AF1" s="115"/>
      <c r="AG1" s="115"/>
      <c r="AH1" s="115"/>
      <c r="AI1" s="115"/>
      <c r="AJ1" s="116" t="s">
        <v>981</v>
      </c>
      <c r="AL1" s="118" t="str">
        <f>'[1]Danh muc'!$D$3</f>
        <v>ABC JSC</v>
      </c>
      <c r="AM1" s="114"/>
      <c r="AN1" s="114"/>
      <c r="AO1" s="114"/>
      <c r="AP1" s="114"/>
      <c r="AQ1" s="114"/>
      <c r="AR1" s="114"/>
      <c r="AS1" s="114"/>
      <c r="AT1" s="114"/>
      <c r="AU1" s="114"/>
      <c r="AV1" s="114"/>
      <c r="AW1" s="114"/>
      <c r="AX1" s="114"/>
      <c r="AY1" s="114"/>
      <c r="AZ1" s="114"/>
      <c r="BA1" s="114"/>
      <c r="BB1" s="114"/>
      <c r="BC1" s="114"/>
      <c r="BD1" s="114"/>
      <c r="BE1" s="114"/>
      <c r="BF1" s="115"/>
      <c r="BG1" s="115"/>
      <c r="BH1" s="115"/>
      <c r="BI1" s="115"/>
      <c r="BJ1" s="115"/>
      <c r="BK1" s="115"/>
      <c r="BL1" s="115"/>
      <c r="BM1" s="115"/>
      <c r="BN1" s="115"/>
      <c r="BO1" s="115"/>
      <c r="BP1" s="115"/>
      <c r="BQ1" s="115"/>
      <c r="BR1" s="115"/>
      <c r="BS1" s="115"/>
      <c r="BT1" s="119" t="s">
        <v>982</v>
      </c>
      <c r="BU1" s="116"/>
      <c r="BV1" s="120"/>
      <c r="BW1" s="121"/>
      <c r="BX1" s="122"/>
    </row>
    <row r="2" spans="1:76" s="126" customFormat="1" ht="19.5" customHeight="1">
      <c r="A2" s="123" t="str">
        <f>'[1]Danh muc'!$B$4</f>
        <v>Xuân Sơn - Đông Triều - Quảng Ninh</v>
      </c>
      <c r="B2" s="124"/>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5" t="s">
        <v>140</v>
      </c>
      <c r="AL2" s="10" t="str">
        <f>'[1]Danh muc'!$D$4</f>
        <v>XYZ street, Hanoi</v>
      </c>
      <c r="AM2" s="38"/>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9" t="str">
        <f>'[1]Danh muc'!$D$5</f>
        <v>for the fiscal year ended 31 December 2005</v>
      </c>
      <c r="BU2" s="127"/>
      <c r="BV2" s="128"/>
      <c r="BW2" s="128"/>
      <c r="BX2" s="129"/>
    </row>
    <row r="3" spans="1:76" s="126" customFormat="1" ht="13.5" customHeight="1">
      <c r="A3" s="38"/>
      <c r="B3" s="38"/>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L3" s="38"/>
      <c r="AM3" s="38"/>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130"/>
      <c r="BW3" s="130"/>
      <c r="BX3" s="131"/>
    </row>
    <row r="4" spans="1:76" s="126" customFormat="1" ht="23.25">
      <c r="A4" s="363" t="s">
        <v>797</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130"/>
      <c r="BW4" s="130"/>
      <c r="BX4" s="131"/>
    </row>
    <row r="5" spans="1:76" s="126" customFormat="1" ht="18">
      <c r="A5" s="362" t="s">
        <v>139</v>
      </c>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130"/>
      <c r="BW5" s="130"/>
      <c r="BX5" s="131"/>
    </row>
    <row r="6" spans="1:76" s="126" customFormat="1" ht="15">
      <c r="A6" s="38"/>
      <c r="B6" s="38"/>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L6" s="38"/>
      <c r="AM6" s="38"/>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130"/>
      <c r="BW6" s="130"/>
      <c r="BX6" s="131"/>
    </row>
    <row r="7" spans="1:76" s="126" customFormat="1" ht="15.75">
      <c r="A7" s="293"/>
      <c r="B7" s="294" t="s">
        <v>678</v>
      </c>
      <c r="C7" s="293" t="s">
        <v>679</v>
      </c>
      <c r="D7" s="293"/>
      <c r="E7" s="293"/>
      <c r="F7" s="293"/>
      <c r="G7" s="293"/>
      <c r="H7" s="295"/>
      <c r="I7" s="295"/>
      <c r="J7" s="296"/>
      <c r="K7" s="296"/>
      <c r="L7" s="47"/>
      <c r="M7" s="47"/>
      <c r="N7" s="47"/>
      <c r="O7" s="47"/>
      <c r="P7" s="47"/>
      <c r="Q7" s="47"/>
      <c r="R7" s="47"/>
      <c r="S7" s="47"/>
      <c r="T7" s="47"/>
      <c r="U7" s="47"/>
      <c r="V7" s="47"/>
      <c r="W7" s="47"/>
      <c r="X7" s="47"/>
      <c r="Y7" s="47"/>
      <c r="Z7" s="47"/>
      <c r="AA7" s="47"/>
      <c r="AB7" s="47"/>
      <c r="AC7" s="47"/>
      <c r="AD7" s="47"/>
      <c r="AE7" s="47"/>
      <c r="AF7" s="47"/>
      <c r="AG7" s="47"/>
      <c r="AH7" s="47"/>
      <c r="AI7" s="47"/>
      <c r="AJ7" s="47"/>
      <c r="AL7" s="38"/>
      <c r="AM7" s="38"/>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130"/>
      <c r="BW7" s="130"/>
      <c r="BX7" s="131"/>
    </row>
    <row r="8" spans="1:76" s="126" customFormat="1" ht="15">
      <c r="A8" s="297"/>
      <c r="B8" s="298" t="s">
        <v>680</v>
      </c>
      <c r="C8" s="297" t="s">
        <v>681</v>
      </c>
      <c r="D8" s="297"/>
      <c r="E8" s="297"/>
      <c r="F8" s="297"/>
      <c r="G8" s="297"/>
      <c r="H8" s="299"/>
      <c r="I8" s="299"/>
      <c r="J8" s="300"/>
      <c r="K8" s="300"/>
      <c r="L8" s="47"/>
      <c r="M8" s="297" t="s">
        <v>682</v>
      </c>
      <c r="N8" s="47"/>
      <c r="O8" s="47"/>
      <c r="P8" s="47"/>
      <c r="Q8" s="47"/>
      <c r="R8" s="47"/>
      <c r="S8" s="47"/>
      <c r="T8" s="47"/>
      <c r="U8" s="47"/>
      <c r="V8" s="47"/>
      <c r="W8" s="47"/>
      <c r="X8" s="47"/>
      <c r="Y8" s="47"/>
      <c r="Z8" s="47"/>
      <c r="AA8" s="47"/>
      <c r="AB8" s="47"/>
      <c r="AC8" s="47"/>
      <c r="AD8" s="47"/>
      <c r="AE8" s="47"/>
      <c r="AF8" s="47"/>
      <c r="AG8" s="47"/>
      <c r="AH8" s="47"/>
      <c r="AI8" s="47"/>
      <c r="AJ8" s="47"/>
      <c r="AL8" s="38"/>
      <c r="AM8" s="38"/>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130"/>
      <c r="BW8" s="130"/>
      <c r="BX8" s="131"/>
    </row>
    <row r="9" spans="1:76" s="126" customFormat="1" ht="15">
      <c r="A9" s="297"/>
      <c r="B9" s="298" t="s">
        <v>683</v>
      </c>
      <c r="C9" s="297" t="s">
        <v>684</v>
      </c>
      <c r="D9" s="297"/>
      <c r="E9" s="297"/>
      <c r="F9" s="297"/>
      <c r="G9" s="297"/>
      <c r="H9" s="299"/>
      <c r="I9" s="299"/>
      <c r="J9" s="300"/>
      <c r="K9" s="300"/>
      <c r="L9" s="47"/>
      <c r="M9" s="297" t="s">
        <v>685</v>
      </c>
      <c r="N9" s="47"/>
      <c r="O9" s="47"/>
      <c r="P9" s="47"/>
      <c r="Q9" s="47"/>
      <c r="R9" s="47"/>
      <c r="S9" s="47"/>
      <c r="T9" s="47"/>
      <c r="U9" s="47"/>
      <c r="V9" s="47"/>
      <c r="W9" s="47"/>
      <c r="X9" s="47"/>
      <c r="Y9" s="47"/>
      <c r="Z9" s="47"/>
      <c r="AA9" s="47"/>
      <c r="AB9" s="47"/>
      <c r="AC9" s="47"/>
      <c r="AD9" s="47"/>
      <c r="AE9" s="47"/>
      <c r="AF9" s="47"/>
      <c r="AG9" s="47"/>
      <c r="AH9" s="47"/>
      <c r="AI9" s="47"/>
      <c r="AJ9" s="47"/>
      <c r="AL9" s="38"/>
      <c r="AM9" s="38"/>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130"/>
      <c r="BW9" s="130"/>
      <c r="BX9" s="131"/>
    </row>
    <row r="10" spans="1:76" s="126" customFormat="1" ht="15">
      <c r="A10" s="297"/>
      <c r="B10" s="298" t="s">
        <v>686</v>
      </c>
      <c r="C10" s="297" t="s">
        <v>687</v>
      </c>
      <c r="D10" s="297"/>
      <c r="E10" s="297"/>
      <c r="F10" s="297"/>
      <c r="G10" s="297"/>
      <c r="H10" s="299"/>
      <c r="I10" s="299"/>
      <c r="J10" s="300"/>
      <c r="K10" s="300"/>
      <c r="L10" s="47"/>
      <c r="M10" s="297" t="s">
        <v>685</v>
      </c>
      <c r="N10" s="47"/>
      <c r="O10" s="47"/>
      <c r="P10" s="47"/>
      <c r="Q10" s="47"/>
      <c r="R10" s="47"/>
      <c r="S10" s="47"/>
      <c r="T10" s="47"/>
      <c r="U10" s="47"/>
      <c r="V10" s="47"/>
      <c r="W10" s="47"/>
      <c r="X10" s="47"/>
      <c r="Y10" s="47"/>
      <c r="Z10" s="47"/>
      <c r="AA10" s="47"/>
      <c r="AB10" s="47"/>
      <c r="AC10" s="47"/>
      <c r="AD10" s="47"/>
      <c r="AE10" s="47"/>
      <c r="AF10" s="47"/>
      <c r="AG10" s="47"/>
      <c r="AH10" s="47"/>
      <c r="AI10" s="47"/>
      <c r="AJ10" s="47"/>
      <c r="AL10" s="38"/>
      <c r="AM10" s="38"/>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130"/>
      <c r="BW10" s="130"/>
      <c r="BX10" s="131"/>
    </row>
    <row r="11" spans="1:76" s="126" customFormat="1" ht="15.75">
      <c r="A11" s="297"/>
      <c r="B11" s="294" t="s">
        <v>688</v>
      </c>
      <c r="C11" s="293" t="s">
        <v>689</v>
      </c>
      <c r="D11" s="293"/>
      <c r="E11" s="297"/>
      <c r="F11" s="297"/>
      <c r="G11" s="297"/>
      <c r="H11" s="299"/>
      <c r="I11" s="299"/>
      <c r="J11" s="300"/>
      <c r="K11" s="300"/>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L11" s="38"/>
      <c r="AM11" s="38"/>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130"/>
      <c r="BW11" s="130"/>
      <c r="BX11" s="131"/>
    </row>
    <row r="12" spans="1:76" s="126" customFormat="1" ht="15">
      <c r="A12" s="297"/>
      <c r="B12" s="298" t="s">
        <v>680</v>
      </c>
      <c r="C12" s="297" t="s">
        <v>690</v>
      </c>
      <c r="D12" s="297"/>
      <c r="E12" s="297"/>
      <c r="F12" s="297"/>
      <c r="G12" s="297"/>
      <c r="H12" s="299"/>
      <c r="I12" s="299"/>
      <c r="J12" s="300"/>
      <c r="K12" s="300"/>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L12" s="38"/>
      <c r="AM12" s="38"/>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130"/>
      <c r="BW12" s="130"/>
      <c r="BX12" s="131"/>
    </row>
    <row r="13" spans="1:76" s="126" customFormat="1" ht="15">
      <c r="A13" s="297"/>
      <c r="B13" s="298" t="s">
        <v>691</v>
      </c>
      <c r="C13" s="297" t="s">
        <v>692</v>
      </c>
      <c r="D13" s="297"/>
      <c r="E13" s="297"/>
      <c r="F13" s="297"/>
      <c r="G13" s="297"/>
      <c r="H13" s="299"/>
      <c r="I13" s="299"/>
      <c r="J13" s="300"/>
      <c r="K13" s="300"/>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L13" s="38"/>
      <c r="AM13" s="38"/>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130"/>
      <c r="BW13" s="130"/>
      <c r="BX13" s="131"/>
    </row>
    <row r="14" spans="1:76" s="126" customFormat="1" ht="15.75">
      <c r="A14" s="297"/>
      <c r="B14" s="294" t="s">
        <v>693</v>
      </c>
      <c r="C14" s="293" t="s">
        <v>694</v>
      </c>
      <c r="D14" s="297"/>
      <c r="E14" s="297"/>
      <c r="F14" s="297"/>
      <c r="G14" s="297"/>
      <c r="H14" s="299"/>
      <c r="I14" s="299"/>
      <c r="J14" s="300"/>
      <c r="K14" s="300"/>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L14" s="38"/>
      <c r="AM14" s="38"/>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130"/>
      <c r="BW14" s="130"/>
      <c r="BX14" s="131"/>
    </row>
    <row r="15" spans="1:76" s="126" customFormat="1" ht="15">
      <c r="A15" s="297"/>
      <c r="B15" s="298" t="s">
        <v>680</v>
      </c>
      <c r="C15" s="297" t="s">
        <v>695</v>
      </c>
      <c r="D15" s="297"/>
      <c r="E15" s="297"/>
      <c r="F15" s="297"/>
      <c r="G15" s="297"/>
      <c r="H15" s="299"/>
      <c r="I15" s="299"/>
      <c r="J15" s="300"/>
      <c r="K15" s="300"/>
      <c r="L15" s="47"/>
      <c r="M15" s="297" t="s">
        <v>696</v>
      </c>
      <c r="N15" s="47"/>
      <c r="O15" s="47"/>
      <c r="P15" s="47"/>
      <c r="Q15" s="47"/>
      <c r="R15" s="47"/>
      <c r="S15" s="47"/>
      <c r="T15" s="47"/>
      <c r="U15" s="47"/>
      <c r="V15" s="47"/>
      <c r="W15" s="47"/>
      <c r="X15" s="47"/>
      <c r="Y15" s="47"/>
      <c r="Z15" s="47"/>
      <c r="AA15" s="47"/>
      <c r="AB15" s="47"/>
      <c r="AC15" s="47"/>
      <c r="AD15" s="47"/>
      <c r="AE15" s="47"/>
      <c r="AF15" s="47"/>
      <c r="AG15" s="47"/>
      <c r="AH15" s="47"/>
      <c r="AI15" s="47"/>
      <c r="AJ15" s="47"/>
      <c r="AL15" s="38"/>
      <c r="AM15" s="38"/>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130"/>
      <c r="BW15" s="130"/>
      <c r="BX15" s="131"/>
    </row>
    <row r="16" spans="1:76" s="126" customFormat="1" ht="15">
      <c r="A16" s="297"/>
      <c r="B16" s="298" t="s">
        <v>683</v>
      </c>
      <c r="C16" s="297" t="s">
        <v>697</v>
      </c>
      <c r="D16" s="297"/>
      <c r="E16" s="297"/>
      <c r="F16" s="297"/>
      <c r="G16" s="297"/>
      <c r="H16" s="299"/>
      <c r="I16" s="299"/>
      <c r="J16" s="300"/>
      <c r="K16" s="300"/>
      <c r="L16" s="47"/>
      <c r="M16" s="297" t="s">
        <v>698</v>
      </c>
      <c r="N16" s="47"/>
      <c r="O16" s="47"/>
      <c r="P16" s="47"/>
      <c r="Q16" s="47"/>
      <c r="R16" s="47"/>
      <c r="S16" s="47"/>
      <c r="T16" s="47"/>
      <c r="U16" s="47"/>
      <c r="V16" s="47"/>
      <c r="W16" s="47"/>
      <c r="X16" s="47"/>
      <c r="Y16" s="47"/>
      <c r="Z16" s="47"/>
      <c r="AA16" s="47"/>
      <c r="AB16" s="47"/>
      <c r="AC16" s="47"/>
      <c r="AD16" s="47"/>
      <c r="AE16" s="47"/>
      <c r="AF16" s="47"/>
      <c r="AG16" s="47"/>
      <c r="AH16" s="47"/>
      <c r="AI16" s="47"/>
      <c r="AJ16" s="47"/>
      <c r="AL16" s="38"/>
      <c r="AM16" s="38"/>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130"/>
      <c r="BW16" s="130"/>
      <c r="BX16" s="131"/>
    </row>
    <row r="17" spans="1:76" s="126" customFormat="1" ht="15.75">
      <c r="A17" s="297"/>
      <c r="B17" s="294" t="s">
        <v>699</v>
      </c>
      <c r="C17" s="293" t="s">
        <v>700</v>
      </c>
      <c r="D17" s="297"/>
      <c r="E17" s="297"/>
      <c r="F17" s="297"/>
      <c r="G17" s="297"/>
      <c r="H17" s="299"/>
      <c r="I17" s="299"/>
      <c r="J17" s="300"/>
      <c r="K17" s="300"/>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L17" s="38"/>
      <c r="AM17" s="38"/>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130"/>
      <c r="BW17" s="130"/>
      <c r="BX17" s="131"/>
    </row>
    <row r="18" spans="1:76" s="126" customFormat="1" ht="15">
      <c r="A18" s="297"/>
      <c r="B18" s="298" t="s">
        <v>680</v>
      </c>
      <c r="C18" s="297" t="s">
        <v>701</v>
      </c>
      <c r="D18" s="297"/>
      <c r="E18" s="297"/>
      <c r="F18" s="297"/>
      <c r="G18" s="297"/>
      <c r="H18" s="299"/>
      <c r="I18" s="299"/>
      <c r="J18" s="300"/>
      <c r="K18" s="300"/>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L18" s="38"/>
      <c r="AM18" s="38"/>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130"/>
      <c r="BW18" s="130"/>
      <c r="BX18" s="131"/>
    </row>
    <row r="19" spans="1:76" s="126" customFormat="1" ht="15">
      <c r="A19" s="297"/>
      <c r="B19" s="298"/>
      <c r="C19" s="301" t="s">
        <v>702</v>
      </c>
      <c r="D19" s="297"/>
      <c r="E19" s="297"/>
      <c r="F19" s="297"/>
      <c r="G19" s="297"/>
      <c r="H19" s="302"/>
      <c r="I19" s="299"/>
      <c r="J19" s="300"/>
      <c r="K19" s="300"/>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L19" s="38"/>
      <c r="AM19" s="38"/>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130"/>
      <c r="BW19" s="130"/>
      <c r="BX19" s="131"/>
    </row>
    <row r="20" spans="1:76" s="126" customFormat="1" ht="15">
      <c r="A20" s="297"/>
      <c r="B20" s="298"/>
      <c r="C20" s="346" t="s">
        <v>703</v>
      </c>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130"/>
      <c r="BW20" s="130"/>
      <c r="BX20" s="131"/>
    </row>
    <row r="21" spans="1:76" s="126" customFormat="1" ht="15">
      <c r="A21" s="297"/>
      <c r="B21" s="298"/>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130"/>
      <c r="BW21" s="130"/>
      <c r="BX21" s="131"/>
    </row>
    <row r="22" spans="1:76" s="126" customFormat="1" ht="15">
      <c r="A22" s="297"/>
      <c r="B22" s="298"/>
      <c r="C22" s="301" t="s">
        <v>704</v>
      </c>
      <c r="D22" s="297"/>
      <c r="E22" s="297"/>
      <c r="F22" s="297"/>
      <c r="G22" s="297"/>
      <c r="H22" s="299"/>
      <c r="I22" s="299"/>
      <c r="J22" s="300"/>
      <c r="K22" s="300"/>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L22" s="38"/>
      <c r="AM22" s="38"/>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130"/>
      <c r="BW22" s="130"/>
      <c r="BX22" s="131"/>
    </row>
    <row r="23" spans="1:76" s="126" customFormat="1" ht="15">
      <c r="A23" s="297"/>
      <c r="B23" s="298"/>
      <c r="C23" s="342" t="s">
        <v>705</v>
      </c>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130"/>
      <c r="BW23" s="130"/>
      <c r="BX23" s="131"/>
    </row>
    <row r="24" spans="1:76" s="126" customFormat="1" ht="15">
      <c r="A24" s="297"/>
      <c r="B24" s="298"/>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130"/>
      <c r="BW24" s="130"/>
      <c r="BX24" s="131"/>
    </row>
    <row r="25" spans="1:76" s="126" customFormat="1" ht="15">
      <c r="A25" s="297"/>
      <c r="B25" s="298"/>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130"/>
      <c r="BW25" s="130"/>
      <c r="BX25" s="131"/>
    </row>
    <row r="26" spans="1:76" s="126" customFormat="1" ht="15">
      <c r="A26" s="297"/>
      <c r="B26" s="298"/>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130"/>
      <c r="BW26" s="130"/>
      <c r="BX26" s="131"/>
    </row>
    <row r="27" spans="1:76" s="126" customFormat="1" ht="15">
      <c r="A27" s="297"/>
      <c r="B27" s="298" t="s">
        <v>683</v>
      </c>
      <c r="C27" s="297" t="s">
        <v>706</v>
      </c>
      <c r="D27" s="297"/>
      <c r="E27" s="297"/>
      <c r="F27" s="297"/>
      <c r="G27" s="297"/>
      <c r="H27" s="299"/>
      <c r="I27" s="299"/>
      <c r="J27" s="300"/>
      <c r="K27" s="300"/>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L27" s="38"/>
      <c r="AM27" s="38"/>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130"/>
      <c r="BW27" s="130"/>
      <c r="BX27" s="131"/>
    </row>
    <row r="28" spans="1:76" s="126" customFormat="1" ht="15">
      <c r="A28" s="297"/>
      <c r="B28" s="298"/>
      <c r="C28" s="342" t="s">
        <v>707</v>
      </c>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130"/>
      <c r="BW28" s="130"/>
      <c r="BX28" s="131"/>
    </row>
    <row r="29" spans="1:76" s="126" customFormat="1" ht="15">
      <c r="A29" s="297"/>
      <c r="B29" s="298"/>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130"/>
      <c r="BW29" s="130"/>
      <c r="BX29" s="131"/>
    </row>
    <row r="30" spans="1:76" s="126" customFormat="1" ht="15">
      <c r="A30" s="297"/>
      <c r="B30" s="298"/>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342"/>
      <c r="BK30" s="342"/>
      <c r="BL30" s="342"/>
      <c r="BM30" s="342"/>
      <c r="BN30" s="342"/>
      <c r="BO30" s="342"/>
      <c r="BP30" s="342"/>
      <c r="BQ30" s="342"/>
      <c r="BR30" s="342"/>
      <c r="BS30" s="342"/>
      <c r="BT30" s="342"/>
      <c r="BU30" s="342"/>
      <c r="BV30" s="130"/>
      <c r="BW30" s="130"/>
      <c r="BX30" s="131"/>
    </row>
    <row r="31" spans="1:76" s="126" customFormat="1" ht="15">
      <c r="A31" s="297"/>
      <c r="B31" s="298"/>
      <c r="C31" s="342" t="s">
        <v>708</v>
      </c>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130"/>
      <c r="BW31" s="130"/>
      <c r="BX31" s="131"/>
    </row>
    <row r="32" spans="1:76" s="126" customFormat="1" ht="15">
      <c r="A32" s="297"/>
      <c r="B32" s="298"/>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130"/>
      <c r="BW32" s="130"/>
      <c r="BX32" s="131"/>
    </row>
    <row r="33" spans="1:76" s="126" customFormat="1" ht="15">
      <c r="A33" s="297"/>
      <c r="B33" s="298"/>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130"/>
      <c r="BW33" s="130"/>
      <c r="BX33" s="131"/>
    </row>
    <row r="34" spans="1:76" s="126" customFormat="1" ht="15">
      <c r="A34" s="297"/>
      <c r="B34" s="298"/>
      <c r="C34" s="342" t="s">
        <v>709</v>
      </c>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130"/>
      <c r="BW34" s="130"/>
      <c r="BX34" s="131"/>
    </row>
    <row r="35" spans="1:76" s="126" customFormat="1" ht="15">
      <c r="A35" s="297"/>
      <c r="B35" s="298"/>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130"/>
      <c r="BW35" s="130"/>
      <c r="BX35" s="131"/>
    </row>
    <row r="36" spans="1:76" s="126" customFormat="1" ht="15">
      <c r="A36" s="297"/>
      <c r="B36" s="298"/>
      <c r="C36" s="301" t="s">
        <v>710</v>
      </c>
      <c r="D36" s="297"/>
      <c r="E36" s="297"/>
      <c r="F36" s="297"/>
      <c r="G36" s="297"/>
      <c r="H36" s="299"/>
      <c r="I36" s="299"/>
      <c r="J36" s="300"/>
      <c r="K36" s="300"/>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L36" s="38"/>
      <c r="AM36" s="38"/>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130"/>
      <c r="BW36" s="130"/>
      <c r="BX36" s="131"/>
    </row>
    <row r="37" spans="1:76" s="126" customFormat="1" ht="15">
      <c r="A37" s="297"/>
      <c r="B37" s="298"/>
      <c r="C37" s="301" t="s">
        <v>711</v>
      </c>
      <c r="D37" s="297"/>
      <c r="E37" s="297"/>
      <c r="F37" s="297"/>
      <c r="G37" s="297"/>
      <c r="H37" s="299"/>
      <c r="I37" s="299"/>
      <c r="J37" s="300"/>
      <c r="K37" s="300"/>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L37" s="38"/>
      <c r="AM37" s="38"/>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130"/>
      <c r="BW37" s="130"/>
      <c r="BX37" s="131"/>
    </row>
    <row r="38" spans="1:76" s="126" customFormat="1" ht="15">
      <c r="A38" s="297"/>
      <c r="B38" s="298" t="s">
        <v>686</v>
      </c>
      <c r="C38" s="297" t="s">
        <v>712</v>
      </c>
      <c r="D38" s="297"/>
      <c r="E38" s="297"/>
      <c r="F38" s="297"/>
      <c r="G38" s="297"/>
      <c r="H38" s="299"/>
      <c r="I38" s="299"/>
      <c r="J38" s="300"/>
      <c r="K38" s="300"/>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L38" s="38"/>
      <c r="AM38" s="38"/>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130"/>
      <c r="BW38" s="130"/>
      <c r="BX38" s="131"/>
    </row>
    <row r="39" spans="1:76" s="126" customFormat="1" ht="15">
      <c r="A39" s="297"/>
      <c r="B39" s="298"/>
      <c r="C39" s="301" t="s">
        <v>713</v>
      </c>
      <c r="D39" s="297"/>
      <c r="E39" s="297"/>
      <c r="F39" s="297"/>
      <c r="G39" s="297"/>
      <c r="H39" s="299"/>
      <c r="I39" s="299"/>
      <c r="J39" s="300"/>
      <c r="K39" s="300"/>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L39" s="38"/>
      <c r="AM39" s="38"/>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130"/>
      <c r="BW39" s="130"/>
      <c r="BX39" s="131"/>
    </row>
    <row r="40" spans="1:76" s="126" customFormat="1" ht="15">
      <c r="A40" s="297"/>
      <c r="B40" s="298"/>
      <c r="C40" s="340" t="s">
        <v>714</v>
      </c>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340"/>
      <c r="BB40" s="340"/>
      <c r="BC40" s="340"/>
      <c r="BD40" s="340"/>
      <c r="BE40" s="340"/>
      <c r="BF40" s="340"/>
      <c r="BG40" s="340"/>
      <c r="BH40" s="340"/>
      <c r="BI40" s="340"/>
      <c r="BJ40" s="340"/>
      <c r="BK40" s="340"/>
      <c r="BL40" s="340"/>
      <c r="BM40" s="340"/>
      <c r="BN40" s="340"/>
      <c r="BO40" s="340"/>
      <c r="BP40" s="340"/>
      <c r="BQ40" s="340"/>
      <c r="BR40" s="340"/>
      <c r="BS40" s="340"/>
      <c r="BT40" s="340"/>
      <c r="BU40" s="340"/>
      <c r="BV40" s="130"/>
      <c r="BW40" s="130"/>
      <c r="BX40" s="131"/>
    </row>
    <row r="41" spans="1:76" s="126" customFormat="1" ht="15">
      <c r="A41" s="297"/>
      <c r="B41" s="298"/>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340"/>
      <c r="BD41" s="340"/>
      <c r="BE41" s="340"/>
      <c r="BF41" s="340"/>
      <c r="BG41" s="340"/>
      <c r="BH41" s="340"/>
      <c r="BI41" s="340"/>
      <c r="BJ41" s="340"/>
      <c r="BK41" s="340"/>
      <c r="BL41" s="340"/>
      <c r="BM41" s="340"/>
      <c r="BN41" s="340"/>
      <c r="BO41" s="340"/>
      <c r="BP41" s="340"/>
      <c r="BQ41" s="340"/>
      <c r="BR41" s="340"/>
      <c r="BS41" s="340"/>
      <c r="BT41" s="340"/>
      <c r="BU41" s="340"/>
      <c r="BV41" s="130"/>
      <c r="BW41" s="130"/>
      <c r="BX41" s="131"/>
    </row>
    <row r="42" spans="1:76" s="126" customFormat="1" ht="15">
      <c r="A42" s="297"/>
      <c r="B42" s="298"/>
      <c r="C42" s="340" t="s">
        <v>715</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0"/>
      <c r="BK42" s="340"/>
      <c r="BL42" s="340"/>
      <c r="BM42" s="340"/>
      <c r="BN42" s="340"/>
      <c r="BO42" s="340"/>
      <c r="BP42" s="340"/>
      <c r="BQ42" s="340"/>
      <c r="BR42" s="340"/>
      <c r="BS42" s="340"/>
      <c r="BT42" s="340"/>
      <c r="BU42" s="340"/>
      <c r="BV42" s="130"/>
      <c r="BW42" s="130"/>
      <c r="BX42" s="131"/>
    </row>
    <row r="43" spans="1:76" s="126" customFormat="1" ht="15">
      <c r="A43" s="297"/>
      <c r="B43" s="298"/>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340"/>
      <c r="BN43" s="340"/>
      <c r="BO43" s="340"/>
      <c r="BP43" s="340"/>
      <c r="BQ43" s="340"/>
      <c r="BR43" s="340"/>
      <c r="BS43" s="340"/>
      <c r="BT43" s="340"/>
      <c r="BU43" s="340"/>
      <c r="BV43" s="130"/>
      <c r="BW43" s="130"/>
      <c r="BX43" s="131"/>
    </row>
    <row r="44" spans="1:76" s="126" customFormat="1" ht="15">
      <c r="A44" s="297"/>
      <c r="B44" s="298"/>
      <c r="C44" s="301" t="s">
        <v>716</v>
      </c>
      <c r="D44" s="297"/>
      <c r="E44" s="297"/>
      <c r="F44" s="297"/>
      <c r="G44" s="297"/>
      <c r="H44" s="299"/>
      <c r="I44" s="299"/>
      <c r="J44" s="300"/>
      <c r="K44" s="300"/>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L44" s="38"/>
      <c r="AM44" s="38"/>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130"/>
      <c r="BW44" s="130"/>
      <c r="BX44" s="131"/>
    </row>
    <row r="45" spans="1:76" s="126" customFormat="1" ht="15">
      <c r="A45" s="297"/>
      <c r="B45" s="298" t="s">
        <v>717</v>
      </c>
      <c r="C45" s="297" t="s">
        <v>718</v>
      </c>
      <c r="D45" s="297"/>
      <c r="E45" s="297"/>
      <c r="F45" s="297"/>
      <c r="G45" s="297"/>
      <c r="H45" s="299"/>
      <c r="I45" s="299"/>
      <c r="J45" s="300"/>
      <c r="K45" s="300"/>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L45" s="38"/>
      <c r="AM45" s="38"/>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130"/>
      <c r="BW45" s="130"/>
      <c r="BX45" s="131"/>
    </row>
    <row r="46" spans="1:76" s="126" customFormat="1" ht="15">
      <c r="A46" s="297"/>
      <c r="B46" s="298"/>
      <c r="C46" s="301" t="s">
        <v>719</v>
      </c>
      <c r="D46" s="297"/>
      <c r="E46" s="297"/>
      <c r="F46" s="297"/>
      <c r="G46" s="297"/>
      <c r="H46" s="299"/>
      <c r="I46" s="299"/>
      <c r="J46" s="300"/>
      <c r="K46" s="300"/>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L46" s="38"/>
      <c r="AM46" s="38"/>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130"/>
      <c r="BW46" s="130"/>
      <c r="BX46" s="131"/>
    </row>
    <row r="47" spans="1:76" s="126" customFormat="1" ht="15">
      <c r="A47" s="297"/>
      <c r="B47" s="298"/>
      <c r="C47" s="301" t="s">
        <v>720</v>
      </c>
      <c r="D47" s="297"/>
      <c r="E47" s="297"/>
      <c r="F47" s="297"/>
      <c r="G47" s="297"/>
      <c r="H47" s="299"/>
      <c r="I47" s="299"/>
      <c r="J47" s="300"/>
      <c r="K47" s="300"/>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L47" s="38"/>
      <c r="AM47" s="38"/>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130"/>
      <c r="BW47" s="130"/>
      <c r="BX47" s="131"/>
    </row>
    <row r="48" spans="1:76" s="126" customFormat="1" ht="15">
      <c r="A48" s="297"/>
      <c r="B48" s="298" t="s">
        <v>721</v>
      </c>
      <c r="C48" s="297" t="s">
        <v>722</v>
      </c>
      <c r="D48" s="297"/>
      <c r="E48" s="297"/>
      <c r="F48" s="297"/>
      <c r="G48" s="297"/>
      <c r="H48" s="299"/>
      <c r="I48" s="299"/>
      <c r="J48" s="300"/>
      <c r="K48" s="300"/>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L48" s="38"/>
      <c r="AM48" s="38"/>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130"/>
      <c r="BW48" s="130"/>
      <c r="BX48" s="131"/>
    </row>
    <row r="49" spans="1:76" s="126" customFormat="1" ht="15">
      <c r="A49" s="297"/>
      <c r="B49" s="298"/>
      <c r="C49" s="301" t="s">
        <v>723</v>
      </c>
      <c r="D49" s="297"/>
      <c r="E49" s="297"/>
      <c r="F49" s="297"/>
      <c r="G49" s="297"/>
      <c r="H49" s="299"/>
      <c r="I49" s="299"/>
      <c r="J49" s="300"/>
      <c r="K49" s="300"/>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L49" s="38"/>
      <c r="AM49" s="38"/>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130"/>
      <c r="BW49" s="130"/>
      <c r="BX49" s="131"/>
    </row>
    <row r="50" spans="1:76" s="126" customFormat="1" ht="15">
      <c r="A50" s="297"/>
      <c r="B50" s="298"/>
      <c r="C50" s="340" t="s">
        <v>724</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340"/>
      <c r="BR50" s="340"/>
      <c r="BS50" s="340"/>
      <c r="BT50" s="340"/>
      <c r="BU50" s="340"/>
      <c r="BV50" s="130"/>
      <c r="BW50" s="130"/>
      <c r="BX50" s="131"/>
    </row>
    <row r="51" spans="1:76" s="126" customFormat="1" ht="15">
      <c r="A51" s="297"/>
      <c r="B51" s="298"/>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340"/>
      <c r="BR51" s="340"/>
      <c r="BS51" s="340"/>
      <c r="BT51" s="340"/>
      <c r="BU51" s="340"/>
      <c r="BV51" s="130"/>
      <c r="BW51" s="130"/>
      <c r="BX51" s="131"/>
    </row>
    <row r="52" spans="1:76" s="126" customFormat="1" ht="15">
      <c r="A52" s="297"/>
      <c r="B52" s="298"/>
      <c r="C52" s="301" t="s">
        <v>725</v>
      </c>
      <c r="D52" s="297"/>
      <c r="E52" s="297"/>
      <c r="F52" s="297"/>
      <c r="G52" s="297"/>
      <c r="H52" s="299"/>
      <c r="I52" s="299"/>
      <c r="J52" s="300"/>
      <c r="K52" s="300"/>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L52" s="38"/>
      <c r="AM52" s="38"/>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130"/>
      <c r="BW52" s="130"/>
      <c r="BX52" s="131"/>
    </row>
    <row r="53" spans="1:76" s="126" customFormat="1" ht="15">
      <c r="A53" s="297"/>
      <c r="B53" s="298"/>
      <c r="C53" s="301" t="s">
        <v>726</v>
      </c>
      <c r="D53" s="297"/>
      <c r="E53" s="297"/>
      <c r="F53" s="297"/>
      <c r="G53" s="297"/>
      <c r="H53" s="299"/>
      <c r="I53" s="299"/>
      <c r="J53" s="300"/>
      <c r="K53" s="300"/>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L53" s="38"/>
      <c r="AM53" s="38"/>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130"/>
      <c r="BW53" s="130"/>
      <c r="BX53" s="131"/>
    </row>
    <row r="54" spans="1:76" s="126" customFormat="1" ht="15">
      <c r="A54" s="297"/>
      <c r="B54" s="298" t="s">
        <v>727</v>
      </c>
      <c r="C54" s="297" t="s">
        <v>728</v>
      </c>
      <c r="D54" s="297"/>
      <c r="E54" s="297"/>
      <c r="F54" s="297"/>
      <c r="G54" s="297"/>
      <c r="H54" s="299"/>
      <c r="I54" s="299"/>
      <c r="J54" s="300"/>
      <c r="K54" s="300"/>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L54" s="38"/>
      <c r="AM54" s="38"/>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130"/>
      <c r="BW54" s="130"/>
      <c r="BX54" s="131"/>
    </row>
    <row r="55" spans="1:76" s="126" customFormat="1" ht="15">
      <c r="A55" s="297"/>
      <c r="B55" s="298"/>
      <c r="C55" s="301" t="s">
        <v>729</v>
      </c>
      <c r="D55" s="297"/>
      <c r="E55" s="297"/>
      <c r="F55" s="297"/>
      <c r="G55" s="297"/>
      <c r="H55" s="299"/>
      <c r="I55" s="299"/>
      <c r="J55" s="300"/>
      <c r="K55" s="300"/>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L55" s="38"/>
      <c r="AM55" s="38"/>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130"/>
      <c r="BW55" s="130"/>
      <c r="BX55" s="131"/>
    </row>
    <row r="56" spans="1:76" s="126" customFormat="1" ht="15">
      <c r="A56" s="297"/>
      <c r="B56" s="298"/>
      <c r="C56" s="340" t="s">
        <v>730</v>
      </c>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130"/>
      <c r="BW56" s="130"/>
      <c r="BX56" s="131"/>
    </row>
    <row r="57" spans="1:76" s="126" customFormat="1" ht="15">
      <c r="A57" s="297"/>
      <c r="B57" s="298"/>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40"/>
      <c r="BA57" s="340"/>
      <c r="BB57" s="340"/>
      <c r="BC57" s="340"/>
      <c r="BD57" s="340"/>
      <c r="BE57" s="340"/>
      <c r="BF57" s="340"/>
      <c r="BG57" s="340"/>
      <c r="BH57" s="340"/>
      <c r="BI57" s="340"/>
      <c r="BJ57" s="340"/>
      <c r="BK57" s="340"/>
      <c r="BL57" s="340"/>
      <c r="BM57" s="340"/>
      <c r="BN57" s="340"/>
      <c r="BO57" s="340"/>
      <c r="BP57" s="340"/>
      <c r="BQ57" s="340"/>
      <c r="BR57" s="340"/>
      <c r="BS57" s="340"/>
      <c r="BT57" s="340"/>
      <c r="BU57" s="340"/>
      <c r="BV57" s="130"/>
      <c r="BW57" s="130"/>
      <c r="BX57" s="131"/>
    </row>
    <row r="58" spans="1:76" s="126" customFormat="1" ht="15">
      <c r="A58" s="297"/>
      <c r="B58" s="298"/>
      <c r="C58" s="340"/>
      <c r="D58" s="340"/>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c r="BK58" s="340"/>
      <c r="BL58" s="340"/>
      <c r="BM58" s="340"/>
      <c r="BN58" s="340"/>
      <c r="BO58" s="340"/>
      <c r="BP58" s="340"/>
      <c r="BQ58" s="340"/>
      <c r="BR58" s="340"/>
      <c r="BS58" s="340"/>
      <c r="BT58" s="340"/>
      <c r="BU58" s="340"/>
      <c r="BV58" s="130"/>
      <c r="BW58" s="130"/>
      <c r="BX58" s="131"/>
    </row>
    <row r="59" spans="1:76" s="126" customFormat="1" ht="15">
      <c r="A59" s="297"/>
      <c r="B59" s="298"/>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0"/>
      <c r="BR59" s="340"/>
      <c r="BS59" s="340"/>
      <c r="BT59" s="340"/>
      <c r="BU59" s="340"/>
      <c r="BV59" s="130"/>
      <c r="BW59" s="130"/>
      <c r="BX59" s="131"/>
    </row>
    <row r="60" spans="1:76" s="126" customFormat="1" ht="15">
      <c r="A60" s="297"/>
      <c r="B60" s="298"/>
      <c r="C60" s="301" t="s">
        <v>731</v>
      </c>
      <c r="D60" s="297"/>
      <c r="E60" s="297"/>
      <c r="F60" s="297"/>
      <c r="G60" s="297"/>
      <c r="H60" s="299"/>
      <c r="I60" s="299"/>
      <c r="J60" s="300"/>
      <c r="K60" s="300"/>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L60" s="38"/>
      <c r="AM60" s="38"/>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130"/>
      <c r="BW60" s="130"/>
      <c r="BX60" s="131"/>
    </row>
    <row r="61" spans="1:76" s="126" customFormat="1" ht="15">
      <c r="A61" s="297"/>
      <c r="B61" s="298"/>
      <c r="C61" s="343" t="s">
        <v>732</v>
      </c>
      <c r="D61" s="344"/>
      <c r="E61" s="344"/>
      <c r="F61" s="344"/>
      <c r="G61" s="344"/>
      <c r="H61" s="344"/>
      <c r="I61" s="344"/>
      <c r="J61" s="344"/>
      <c r="K61" s="344"/>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L61" s="38"/>
      <c r="AM61" s="38"/>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130"/>
      <c r="BW61" s="130"/>
      <c r="BX61" s="131"/>
    </row>
    <row r="62" spans="1:76" s="126" customFormat="1" ht="15">
      <c r="A62" s="297"/>
      <c r="B62" s="298" t="s">
        <v>733</v>
      </c>
      <c r="C62" s="297" t="s">
        <v>734</v>
      </c>
      <c r="D62" s="297"/>
      <c r="E62" s="297"/>
      <c r="F62" s="297"/>
      <c r="G62" s="297"/>
      <c r="H62" s="299"/>
      <c r="I62" s="299"/>
      <c r="J62" s="300"/>
      <c r="K62" s="300"/>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L62" s="38"/>
      <c r="AM62" s="38"/>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130"/>
      <c r="BW62" s="130"/>
      <c r="BX62" s="131"/>
    </row>
    <row r="63" spans="1:76" s="126" customFormat="1" ht="15">
      <c r="A63" s="297"/>
      <c r="B63" s="298"/>
      <c r="C63" s="301" t="s">
        <v>735</v>
      </c>
      <c r="D63" s="297"/>
      <c r="E63" s="297"/>
      <c r="F63" s="297"/>
      <c r="G63" s="297"/>
      <c r="H63" s="299"/>
      <c r="I63" s="299"/>
      <c r="J63" s="300"/>
      <c r="K63" s="300"/>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L63" s="38"/>
      <c r="AM63" s="38"/>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130"/>
      <c r="BW63" s="130"/>
      <c r="BX63" s="131"/>
    </row>
    <row r="64" spans="1:76" s="126" customFormat="1" ht="15">
      <c r="A64" s="297"/>
      <c r="B64" s="298"/>
      <c r="C64" s="301" t="s">
        <v>736</v>
      </c>
      <c r="D64" s="297"/>
      <c r="E64" s="297"/>
      <c r="F64" s="297"/>
      <c r="G64" s="297"/>
      <c r="H64" s="299"/>
      <c r="I64" s="299"/>
      <c r="J64" s="300"/>
      <c r="K64" s="300"/>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L64" s="38"/>
      <c r="AM64" s="38"/>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130"/>
      <c r="BW64" s="130"/>
      <c r="BX64" s="131"/>
    </row>
    <row r="65" spans="1:76" s="126" customFormat="1" ht="15">
      <c r="A65" s="297"/>
      <c r="B65" s="298" t="s">
        <v>737</v>
      </c>
      <c r="C65" s="297" t="s">
        <v>738</v>
      </c>
      <c r="D65" s="297"/>
      <c r="E65" s="297"/>
      <c r="F65" s="297"/>
      <c r="G65" s="297"/>
      <c r="H65" s="299"/>
      <c r="I65" s="299"/>
      <c r="J65" s="300"/>
      <c r="K65" s="300"/>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L65" s="38"/>
      <c r="AM65" s="38"/>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130"/>
      <c r="BW65" s="130"/>
      <c r="BX65" s="131"/>
    </row>
    <row r="66" spans="1:76" s="126" customFormat="1" ht="15">
      <c r="A66" s="297"/>
      <c r="B66" s="298"/>
      <c r="C66" s="301" t="s">
        <v>739</v>
      </c>
      <c r="D66" s="297"/>
      <c r="E66" s="297"/>
      <c r="F66" s="297"/>
      <c r="G66" s="297"/>
      <c r="H66" s="299"/>
      <c r="I66" s="299"/>
      <c r="J66" s="300"/>
      <c r="K66" s="300"/>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L66" s="38"/>
      <c r="AM66" s="38"/>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130"/>
      <c r="BW66" s="130"/>
      <c r="BX66" s="131"/>
    </row>
    <row r="67" spans="1:76" s="126" customFormat="1" ht="15" customHeight="1">
      <c r="A67" s="297"/>
      <c r="B67" s="298"/>
      <c r="C67" s="364" t="s">
        <v>740</v>
      </c>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364"/>
      <c r="BD67" s="364"/>
      <c r="BE67" s="364"/>
      <c r="BF67" s="364"/>
      <c r="BG67" s="364"/>
      <c r="BH67" s="364"/>
      <c r="BI67" s="364"/>
      <c r="BJ67" s="364"/>
      <c r="BK67" s="364"/>
      <c r="BL67" s="364"/>
      <c r="BM67" s="364"/>
      <c r="BN67" s="364"/>
      <c r="BO67" s="364"/>
      <c r="BP67" s="364"/>
      <c r="BQ67" s="364"/>
      <c r="BR67" s="364"/>
      <c r="BS67" s="364"/>
      <c r="BT67" s="364"/>
      <c r="BU67" s="364"/>
      <c r="BV67" s="130"/>
      <c r="BW67" s="130"/>
      <c r="BX67" s="131"/>
    </row>
    <row r="68" spans="1:76" s="126" customFormat="1" ht="15">
      <c r="A68" s="297"/>
      <c r="B68" s="298"/>
      <c r="C68" s="301" t="s">
        <v>741</v>
      </c>
      <c r="D68" s="297"/>
      <c r="E68" s="297"/>
      <c r="F68" s="297"/>
      <c r="G68" s="297"/>
      <c r="H68" s="299"/>
      <c r="I68" s="299"/>
      <c r="J68" s="300"/>
      <c r="K68" s="300"/>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L68" s="38"/>
      <c r="AM68" s="38"/>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130"/>
      <c r="BW68" s="130"/>
      <c r="BX68" s="131"/>
    </row>
    <row r="69" spans="1:76" s="126" customFormat="1" ht="15">
      <c r="A69" s="297"/>
      <c r="B69" s="298"/>
      <c r="C69" s="301" t="s">
        <v>742</v>
      </c>
      <c r="D69" s="297"/>
      <c r="E69" s="297"/>
      <c r="F69" s="297"/>
      <c r="G69" s="297"/>
      <c r="H69" s="299"/>
      <c r="I69" s="299"/>
      <c r="J69" s="300"/>
      <c r="K69" s="300"/>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L69" s="38"/>
      <c r="AM69" s="38"/>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130"/>
      <c r="BW69" s="130"/>
      <c r="BX69" s="131"/>
    </row>
    <row r="70" spans="1:76" s="126" customFormat="1" ht="15">
      <c r="A70" s="297"/>
      <c r="B70" s="298"/>
      <c r="C70" s="301" t="s">
        <v>743</v>
      </c>
      <c r="D70" s="297"/>
      <c r="E70" s="297"/>
      <c r="F70" s="297"/>
      <c r="G70" s="297"/>
      <c r="H70" s="299"/>
      <c r="I70" s="299"/>
      <c r="J70" s="300"/>
      <c r="K70" s="300"/>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L70" s="38"/>
      <c r="AM70" s="38"/>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130"/>
      <c r="BW70" s="130"/>
      <c r="BX70" s="131"/>
    </row>
    <row r="71" spans="1:76" s="126" customFormat="1" ht="15">
      <c r="A71" s="297"/>
      <c r="B71" s="298"/>
      <c r="C71" s="340" t="s">
        <v>744</v>
      </c>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0"/>
      <c r="BN71" s="340"/>
      <c r="BO71" s="340"/>
      <c r="BP71" s="340"/>
      <c r="BQ71" s="340"/>
      <c r="BR71" s="340"/>
      <c r="BS71" s="340"/>
      <c r="BT71" s="340"/>
      <c r="BU71" s="340"/>
      <c r="BV71" s="130"/>
      <c r="BW71" s="130"/>
      <c r="BX71" s="131"/>
    </row>
    <row r="72" spans="1:76" s="126" customFormat="1" ht="15">
      <c r="A72" s="297"/>
      <c r="B72" s="298"/>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0"/>
      <c r="BM72" s="340"/>
      <c r="BN72" s="340"/>
      <c r="BO72" s="340"/>
      <c r="BP72" s="340"/>
      <c r="BQ72" s="340"/>
      <c r="BR72" s="340"/>
      <c r="BS72" s="340"/>
      <c r="BT72" s="340"/>
      <c r="BU72" s="340"/>
      <c r="BV72" s="130"/>
      <c r="BW72" s="130"/>
      <c r="BX72" s="131"/>
    </row>
    <row r="73" spans="1:76" s="126" customFormat="1" ht="15">
      <c r="A73" s="297"/>
      <c r="B73" s="298"/>
      <c r="C73" s="301" t="s">
        <v>745</v>
      </c>
      <c r="D73" s="297"/>
      <c r="E73" s="297"/>
      <c r="F73" s="297"/>
      <c r="G73" s="297"/>
      <c r="H73" s="299"/>
      <c r="I73" s="299"/>
      <c r="J73" s="300"/>
      <c r="K73" s="300"/>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L73" s="38"/>
      <c r="AM73" s="38"/>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130"/>
      <c r="BW73" s="130"/>
      <c r="BX73" s="131"/>
    </row>
    <row r="74" spans="1:76" s="126" customFormat="1" ht="15">
      <c r="A74" s="297"/>
      <c r="B74" s="298"/>
      <c r="C74" s="301" t="s">
        <v>746</v>
      </c>
      <c r="D74" s="297"/>
      <c r="E74" s="297"/>
      <c r="F74" s="297"/>
      <c r="G74" s="297"/>
      <c r="H74" s="299"/>
      <c r="I74" s="299"/>
      <c r="J74" s="300"/>
      <c r="K74" s="300"/>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L74" s="38"/>
      <c r="AM74" s="38"/>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130"/>
      <c r="BW74" s="130"/>
      <c r="BX74" s="131"/>
    </row>
    <row r="75" spans="1:76" s="126" customFormat="1" ht="15">
      <c r="A75" s="297"/>
      <c r="B75" s="298" t="s">
        <v>747</v>
      </c>
      <c r="C75" s="297" t="s">
        <v>748</v>
      </c>
      <c r="D75" s="297"/>
      <c r="E75" s="297"/>
      <c r="F75" s="297"/>
      <c r="G75" s="297"/>
      <c r="H75" s="299"/>
      <c r="I75" s="299"/>
      <c r="J75" s="300"/>
      <c r="K75" s="300"/>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L75" s="38"/>
      <c r="AM75" s="38"/>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130"/>
      <c r="BW75" s="130"/>
      <c r="BX75" s="131"/>
    </row>
    <row r="76" spans="1:76" s="126" customFormat="1" ht="15">
      <c r="A76" s="297"/>
      <c r="B76" s="298" t="s">
        <v>749</v>
      </c>
      <c r="C76" s="297" t="s">
        <v>750</v>
      </c>
      <c r="D76" s="297"/>
      <c r="E76" s="297"/>
      <c r="F76" s="297"/>
      <c r="G76" s="297"/>
      <c r="H76" s="299"/>
      <c r="I76" s="299"/>
      <c r="J76" s="300"/>
      <c r="K76" s="300"/>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L76" s="38"/>
      <c r="AM76" s="38"/>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130"/>
      <c r="BW76" s="130"/>
      <c r="BX76" s="131"/>
    </row>
    <row r="77" spans="1:76" s="126" customFormat="1" ht="15">
      <c r="A77" s="297"/>
      <c r="B77" s="298"/>
      <c r="C77" s="301" t="s">
        <v>751</v>
      </c>
      <c r="D77" s="297"/>
      <c r="E77" s="297"/>
      <c r="F77" s="297"/>
      <c r="G77" s="297"/>
      <c r="H77" s="299"/>
      <c r="I77" s="299"/>
      <c r="J77" s="300"/>
      <c r="K77" s="300"/>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L77" s="38"/>
      <c r="AM77" s="38"/>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130"/>
      <c r="BW77" s="130"/>
      <c r="BX77" s="131"/>
    </row>
    <row r="78" spans="1:76" s="126" customFormat="1" ht="15">
      <c r="A78" s="297"/>
      <c r="B78" s="298"/>
      <c r="C78" s="301" t="s">
        <v>752</v>
      </c>
      <c r="D78" s="297"/>
      <c r="E78" s="297"/>
      <c r="F78" s="297"/>
      <c r="G78" s="297"/>
      <c r="H78" s="299"/>
      <c r="I78" s="299"/>
      <c r="J78" s="300"/>
      <c r="K78" s="300"/>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L78" s="38"/>
      <c r="AM78" s="38"/>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130"/>
      <c r="BW78" s="130"/>
      <c r="BX78" s="131"/>
    </row>
    <row r="79" spans="1:76" s="126" customFormat="1" ht="15">
      <c r="A79" s="297"/>
      <c r="B79" s="298"/>
      <c r="C79" s="301" t="s">
        <v>753</v>
      </c>
      <c r="D79" s="297"/>
      <c r="E79" s="297"/>
      <c r="F79" s="297"/>
      <c r="G79" s="297"/>
      <c r="H79" s="299"/>
      <c r="I79" s="299"/>
      <c r="J79" s="300"/>
      <c r="K79" s="300"/>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L79" s="38"/>
      <c r="AM79" s="38"/>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130"/>
      <c r="BW79" s="130"/>
      <c r="BX79" s="131"/>
    </row>
    <row r="80" spans="1:76" s="126" customFormat="1" ht="15">
      <c r="A80" s="297"/>
      <c r="B80" s="298"/>
      <c r="C80" s="301" t="s">
        <v>754</v>
      </c>
      <c r="D80" s="297"/>
      <c r="E80" s="297"/>
      <c r="F80" s="297"/>
      <c r="G80" s="297"/>
      <c r="H80" s="299"/>
      <c r="I80" s="299"/>
      <c r="J80" s="300"/>
      <c r="K80" s="300"/>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L80" s="38"/>
      <c r="AM80" s="38"/>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130"/>
      <c r="BW80" s="130"/>
      <c r="BX80" s="131"/>
    </row>
    <row r="81" spans="1:76" s="126" customFormat="1" ht="15">
      <c r="A81" s="297"/>
      <c r="B81" s="298" t="s">
        <v>755</v>
      </c>
      <c r="C81" s="297" t="s">
        <v>756</v>
      </c>
      <c r="D81" s="297"/>
      <c r="E81" s="297"/>
      <c r="F81" s="297"/>
      <c r="G81" s="297"/>
      <c r="H81" s="299"/>
      <c r="I81" s="299"/>
      <c r="J81" s="300"/>
      <c r="K81" s="300"/>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L81" s="38"/>
      <c r="AM81" s="38"/>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130"/>
      <c r="BW81" s="130"/>
      <c r="BX81" s="131"/>
    </row>
    <row r="82" spans="1:76" s="126" customFormat="1" ht="15">
      <c r="A82" s="297"/>
      <c r="B82" s="298"/>
      <c r="C82" s="301" t="s">
        <v>757</v>
      </c>
      <c r="D82" s="297"/>
      <c r="E82" s="297"/>
      <c r="F82" s="297"/>
      <c r="G82" s="297"/>
      <c r="H82" s="299"/>
      <c r="I82" s="299"/>
      <c r="J82" s="300"/>
      <c r="K82" s="300"/>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L82" s="38"/>
      <c r="AM82" s="38"/>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130"/>
      <c r="BW82" s="130"/>
      <c r="BX82" s="131"/>
    </row>
    <row r="83" spans="1:76" s="126" customFormat="1" ht="15">
      <c r="A83" s="297"/>
      <c r="B83" s="297"/>
      <c r="C83" s="297" t="s">
        <v>758</v>
      </c>
      <c r="D83" s="297"/>
      <c r="E83" s="297"/>
      <c r="F83" s="297"/>
      <c r="G83" s="297"/>
      <c r="H83" s="299"/>
      <c r="I83" s="299"/>
      <c r="J83" s="300"/>
      <c r="K83" s="300"/>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L83" s="38"/>
      <c r="AM83" s="38"/>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130"/>
      <c r="BW83" s="130"/>
      <c r="BX83" s="131"/>
    </row>
    <row r="84" spans="1:76" s="126" customFormat="1" ht="15">
      <c r="A84" s="297"/>
      <c r="B84" s="298" t="s">
        <v>759</v>
      </c>
      <c r="C84" s="297" t="s">
        <v>760</v>
      </c>
      <c r="D84" s="297"/>
      <c r="E84" s="297"/>
      <c r="F84" s="297"/>
      <c r="G84" s="297"/>
      <c r="H84" s="299"/>
      <c r="I84" s="299"/>
      <c r="J84" s="300"/>
      <c r="K84" s="300"/>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L84" s="38"/>
      <c r="AM84" s="38"/>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130"/>
      <c r="BW84" s="130"/>
      <c r="BX84" s="131"/>
    </row>
    <row r="85" spans="1:76" s="126" customFormat="1" ht="15">
      <c r="A85" s="297"/>
      <c r="B85" s="298" t="s">
        <v>761</v>
      </c>
      <c r="C85" s="297" t="s">
        <v>762</v>
      </c>
      <c r="D85" s="297"/>
      <c r="E85" s="297"/>
      <c r="F85" s="297"/>
      <c r="G85" s="297"/>
      <c r="H85" s="299"/>
      <c r="I85" s="299"/>
      <c r="J85" s="300"/>
      <c r="K85" s="300"/>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L85" s="38"/>
      <c r="AM85" s="38"/>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130"/>
      <c r="BW85" s="130"/>
      <c r="BX85" s="131"/>
    </row>
    <row r="86" spans="1:76" s="126" customFormat="1" ht="15">
      <c r="A86" s="297"/>
      <c r="B86" s="297"/>
      <c r="C86" s="297" t="s">
        <v>763</v>
      </c>
      <c r="D86" s="297"/>
      <c r="E86" s="297"/>
      <c r="F86" s="297"/>
      <c r="G86" s="297"/>
      <c r="H86" s="299"/>
      <c r="I86" s="299"/>
      <c r="J86" s="300"/>
      <c r="K86" s="300"/>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L86" s="38"/>
      <c r="AM86" s="38"/>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130"/>
      <c r="BW86" s="130"/>
      <c r="BX86" s="131"/>
    </row>
    <row r="87" spans="1:76" s="126" customFormat="1" ht="15">
      <c r="A87" s="297"/>
      <c r="B87" s="298" t="s">
        <v>764</v>
      </c>
      <c r="C87" s="297" t="s">
        <v>765</v>
      </c>
      <c r="D87" s="297"/>
      <c r="E87" s="297"/>
      <c r="F87" s="297"/>
      <c r="G87" s="297"/>
      <c r="H87" s="299"/>
      <c r="I87" s="299"/>
      <c r="J87" s="300"/>
      <c r="K87" s="300"/>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L87" s="38"/>
      <c r="AM87" s="38"/>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130"/>
      <c r="BW87" s="130"/>
      <c r="BX87" s="131"/>
    </row>
    <row r="88" spans="1:76" s="126" customFormat="1" ht="15">
      <c r="A88" s="297"/>
      <c r="B88" s="298" t="s">
        <v>766</v>
      </c>
      <c r="C88" s="297" t="s">
        <v>767</v>
      </c>
      <c r="D88" s="297"/>
      <c r="E88" s="297"/>
      <c r="F88" s="297"/>
      <c r="G88" s="297"/>
      <c r="H88" s="299"/>
      <c r="I88" s="299"/>
      <c r="J88" s="300"/>
      <c r="K88" s="300"/>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L88" s="38"/>
      <c r="AM88" s="38"/>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130"/>
      <c r="BW88" s="130"/>
      <c r="BX88" s="131"/>
    </row>
    <row r="89" spans="1:76" s="126" customFormat="1" ht="15">
      <c r="A89" s="297"/>
      <c r="B89" s="298" t="s">
        <v>768</v>
      </c>
      <c r="C89" s="297" t="s">
        <v>769</v>
      </c>
      <c r="D89" s="297"/>
      <c r="E89" s="297"/>
      <c r="F89" s="297"/>
      <c r="G89" s="297"/>
      <c r="H89" s="299"/>
      <c r="I89" s="299"/>
      <c r="J89" s="300"/>
      <c r="K89" s="300"/>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L89" s="38"/>
      <c r="AM89" s="38"/>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130"/>
      <c r="BW89" s="130"/>
      <c r="BX89" s="131"/>
    </row>
    <row r="90" spans="1:76" s="126" customFormat="1" ht="15">
      <c r="A90" s="297"/>
      <c r="B90" s="298" t="s">
        <v>770</v>
      </c>
      <c r="C90" s="297" t="s">
        <v>771</v>
      </c>
      <c r="D90" s="297"/>
      <c r="E90" s="297"/>
      <c r="F90" s="297"/>
      <c r="G90" s="297"/>
      <c r="H90" s="299"/>
      <c r="I90" s="299"/>
      <c r="J90" s="300"/>
      <c r="K90" s="300"/>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L90" s="38"/>
      <c r="AM90" s="38"/>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130"/>
      <c r="BW90" s="130"/>
      <c r="BX90" s="131"/>
    </row>
    <row r="91" spans="1:76" s="126" customFormat="1" ht="15">
      <c r="A91" s="297"/>
      <c r="B91" s="298"/>
      <c r="C91" s="301" t="s">
        <v>772</v>
      </c>
      <c r="D91" s="297"/>
      <c r="E91" s="297"/>
      <c r="F91" s="297"/>
      <c r="G91" s="297"/>
      <c r="H91" s="299"/>
      <c r="I91" s="299"/>
      <c r="J91" s="300"/>
      <c r="K91" s="300"/>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L91" s="38"/>
      <c r="AM91" s="38"/>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130"/>
      <c r="BW91" s="130"/>
      <c r="BX91" s="131"/>
    </row>
    <row r="92" spans="1:76" s="126" customFormat="1" ht="15">
      <c r="A92" s="297"/>
      <c r="B92" s="298"/>
      <c r="C92" s="340" t="s">
        <v>773</v>
      </c>
      <c r="D92" s="340"/>
      <c r="E92" s="340"/>
      <c r="F92" s="340"/>
      <c r="G92" s="340"/>
      <c r="H92" s="340"/>
      <c r="I92" s="340"/>
      <c r="J92" s="340"/>
      <c r="K92" s="340"/>
      <c r="L92" s="340"/>
      <c r="M92" s="340"/>
      <c r="N92" s="340"/>
      <c r="O92" s="340"/>
      <c r="P92" s="340"/>
      <c r="Q92" s="340"/>
      <c r="R92" s="340"/>
      <c r="S92" s="340"/>
      <c r="T92" s="340"/>
      <c r="U92" s="340"/>
      <c r="V92" s="340"/>
      <c r="W92" s="340"/>
      <c r="X92" s="340"/>
      <c r="Y92" s="340"/>
      <c r="Z92" s="340"/>
      <c r="AA92" s="340"/>
      <c r="AB92" s="340"/>
      <c r="AC92" s="340"/>
      <c r="AD92" s="340"/>
      <c r="AE92" s="340"/>
      <c r="AF92" s="340"/>
      <c r="AG92" s="340"/>
      <c r="AH92" s="340"/>
      <c r="AI92" s="340"/>
      <c r="AJ92" s="340"/>
      <c r="AK92" s="340"/>
      <c r="AL92" s="340"/>
      <c r="AM92" s="340"/>
      <c r="AN92" s="340"/>
      <c r="AO92" s="340"/>
      <c r="AP92" s="340"/>
      <c r="AQ92" s="340"/>
      <c r="AR92" s="340"/>
      <c r="AS92" s="340"/>
      <c r="AT92" s="340"/>
      <c r="AU92" s="340"/>
      <c r="AV92" s="340"/>
      <c r="AW92" s="340"/>
      <c r="AX92" s="340"/>
      <c r="AY92" s="340"/>
      <c r="AZ92" s="340"/>
      <c r="BA92" s="340"/>
      <c r="BB92" s="340"/>
      <c r="BC92" s="340"/>
      <c r="BD92" s="340"/>
      <c r="BE92" s="340"/>
      <c r="BF92" s="340"/>
      <c r="BG92" s="340"/>
      <c r="BH92" s="340"/>
      <c r="BI92" s="340"/>
      <c r="BJ92" s="340"/>
      <c r="BK92" s="340"/>
      <c r="BL92" s="340"/>
      <c r="BM92" s="340"/>
      <c r="BN92" s="340"/>
      <c r="BO92" s="340"/>
      <c r="BP92" s="340"/>
      <c r="BQ92" s="340"/>
      <c r="BR92" s="340"/>
      <c r="BS92" s="340"/>
      <c r="BT92" s="340"/>
      <c r="BU92" s="340"/>
      <c r="BV92" s="130"/>
      <c r="BW92" s="130"/>
      <c r="BX92" s="131"/>
    </row>
    <row r="93" spans="1:76" s="126" customFormat="1" ht="15">
      <c r="A93" s="297"/>
      <c r="B93" s="298"/>
      <c r="C93" s="340"/>
      <c r="D93" s="340"/>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c r="AQ93" s="340"/>
      <c r="AR93" s="340"/>
      <c r="AS93" s="340"/>
      <c r="AT93" s="340"/>
      <c r="AU93" s="340"/>
      <c r="AV93" s="340"/>
      <c r="AW93" s="340"/>
      <c r="AX93" s="340"/>
      <c r="AY93" s="340"/>
      <c r="AZ93" s="340"/>
      <c r="BA93" s="340"/>
      <c r="BB93" s="340"/>
      <c r="BC93" s="340"/>
      <c r="BD93" s="340"/>
      <c r="BE93" s="340"/>
      <c r="BF93" s="340"/>
      <c r="BG93" s="340"/>
      <c r="BH93" s="340"/>
      <c r="BI93" s="340"/>
      <c r="BJ93" s="340"/>
      <c r="BK93" s="340"/>
      <c r="BL93" s="340"/>
      <c r="BM93" s="340"/>
      <c r="BN93" s="340"/>
      <c r="BO93" s="340"/>
      <c r="BP93" s="340"/>
      <c r="BQ93" s="340"/>
      <c r="BR93" s="340"/>
      <c r="BS93" s="340"/>
      <c r="BT93" s="340"/>
      <c r="BU93" s="340"/>
      <c r="BV93" s="130"/>
      <c r="BW93" s="130"/>
      <c r="BX93" s="131"/>
    </row>
    <row r="94" spans="1:76" s="126" customFormat="1" ht="15">
      <c r="A94" s="297"/>
      <c r="B94" s="298"/>
      <c r="C94" s="301" t="s">
        <v>774</v>
      </c>
      <c r="D94" s="297"/>
      <c r="E94" s="297"/>
      <c r="F94" s="297"/>
      <c r="G94" s="297"/>
      <c r="H94" s="299"/>
      <c r="I94" s="299"/>
      <c r="J94" s="300"/>
      <c r="K94" s="300"/>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L94" s="38"/>
      <c r="AM94" s="38"/>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130"/>
      <c r="BW94" s="130"/>
      <c r="BX94" s="131"/>
    </row>
    <row r="95" spans="1:76" s="126" customFormat="1" ht="15">
      <c r="A95" s="297"/>
      <c r="B95" s="298" t="s">
        <v>775</v>
      </c>
      <c r="C95" s="297" t="s">
        <v>776</v>
      </c>
      <c r="D95" s="297"/>
      <c r="E95" s="297"/>
      <c r="F95" s="297"/>
      <c r="G95" s="297"/>
      <c r="H95" s="299"/>
      <c r="I95" s="299"/>
      <c r="J95" s="300"/>
      <c r="K95" s="300"/>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L95" s="38"/>
      <c r="AM95" s="38"/>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130"/>
      <c r="BW95" s="130"/>
      <c r="BX95" s="131"/>
    </row>
    <row r="96" spans="1:76" s="126" customFormat="1" ht="15">
      <c r="A96" s="297"/>
      <c r="B96" s="298"/>
      <c r="C96" s="301" t="s">
        <v>777</v>
      </c>
      <c r="D96" s="297"/>
      <c r="E96" s="297"/>
      <c r="F96" s="297"/>
      <c r="G96" s="297"/>
      <c r="H96" s="299"/>
      <c r="I96" s="299"/>
      <c r="J96" s="300"/>
      <c r="K96" s="300"/>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L96" s="38"/>
      <c r="AM96" s="38"/>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130"/>
      <c r="BW96" s="130"/>
      <c r="BX96" s="131"/>
    </row>
    <row r="97" spans="1:76" s="126" customFormat="1" ht="15">
      <c r="A97" s="297"/>
      <c r="B97" s="298"/>
      <c r="C97" s="341" t="s">
        <v>778</v>
      </c>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c r="BG97" s="341"/>
      <c r="BH97" s="341"/>
      <c r="BI97" s="341"/>
      <c r="BJ97" s="341"/>
      <c r="BK97" s="341"/>
      <c r="BL97" s="341"/>
      <c r="BM97" s="341"/>
      <c r="BN97" s="341"/>
      <c r="BO97" s="341"/>
      <c r="BP97" s="341"/>
      <c r="BQ97" s="341"/>
      <c r="BR97" s="341"/>
      <c r="BS97" s="341"/>
      <c r="BT97" s="341"/>
      <c r="BU97" s="341"/>
      <c r="BV97" s="130"/>
      <c r="BW97" s="130"/>
      <c r="BX97" s="131"/>
    </row>
    <row r="98" spans="1:76" s="126" customFormat="1" ht="15">
      <c r="A98" s="297"/>
      <c r="B98" s="298"/>
      <c r="C98" s="342" t="s">
        <v>779</v>
      </c>
      <c r="D98" s="342"/>
      <c r="E98" s="342"/>
      <c r="F98" s="342"/>
      <c r="G98" s="342"/>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2"/>
      <c r="AY98" s="342"/>
      <c r="AZ98" s="342"/>
      <c r="BA98" s="342"/>
      <c r="BB98" s="342"/>
      <c r="BC98" s="342"/>
      <c r="BD98" s="342"/>
      <c r="BE98" s="342"/>
      <c r="BF98" s="342"/>
      <c r="BG98" s="342"/>
      <c r="BH98" s="342"/>
      <c r="BI98" s="342"/>
      <c r="BJ98" s="342"/>
      <c r="BK98" s="342"/>
      <c r="BL98" s="342"/>
      <c r="BM98" s="342"/>
      <c r="BN98" s="342"/>
      <c r="BO98" s="342"/>
      <c r="BP98" s="342"/>
      <c r="BQ98" s="342"/>
      <c r="BR98" s="342"/>
      <c r="BS98" s="342"/>
      <c r="BT98" s="342"/>
      <c r="BU98" s="342"/>
      <c r="BV98" s="130"/>
      <c r="BW98" s="130"/>
      <c r="BX98" s="131"/>
    </row>
    <row r="99" spans="1:76" s="126" customFormat="1" ht="15">
      <c r="A99" s="297"/>
      <c r="B99" s="298"/>
      <c r="C99" s="297"/>
      <c r="D99" s="292" t="s">
        <v>780</v>
      </c>
      <c r="E99" s="292"/>
      <c r="F99" s="292"/>
      <c r="G99" s="292"/>
      <c r="H99" s="292"/>
      <c r="I99" s="292"/>
      <c r="J99" s="292"/>
      <c r="K99" s="292"/>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L99" s="38"/>
      <c r="AM99" s="38"/>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130"/>
      <c r="BW99" s="130"/>
      <c r="BX99" s="131"/>
    </row>
    <row r="100" spans="1:76" s="126" customFormat="1" ht="15">
      <c r="A100" s="297"/>
      <c r="B100" s="298"/>
      <c r="C100" s="297"/>
      <c r="D100" s="292" t="s">
        <v>781</v>
      </c>
      <c r="E100" s="292"/>
      <c r="F100" s="292"/>
      <c r="G100" s="292"/>
      <c r="H100" s="292"/>
      <c r="I100" s="292"/>
      <c r="J100" s="292"/>
      <c r="K100" s="292"/>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L100" s="38"/>
      <c r="AM100" s="38"/>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130"/>
      <c r="BW100" s="130"/>
      <c r="BX100" s="131"/>
    </row>
    <row r="101" spans="1:76" s="126" customFormat="1" ht="15">
      <c r="A101" s="297"/>
      <c r="B101" s="298"/>
      <c r="C101" s="297"/>
      <c r="D101" s="292" t="s">
        <v>782</v>
      </c>
      <c r="E101" s="292"/>
      <c r="F101" s="292"/>
      <c r="G101" s="292"/>
      <c r="H101" s="292"/>
      <c r="I101" s="292"/>
      <c r="J101" s="292"/>
      <c r="K101" s="292"/>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L101" s="38"/>
      <c r="AM101" s="38"/>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130"/>
      <c r="BW101" s="130"/>
      <c r="BX101" s="131"/>
    </row>
    <row r="102" spans="1:76" s="126" customFormat="1" ht="15">
      <c r="A102" s="297"/>
      <c r="B102" s="298"/>
      <c r="C102" s="301" t="s">
        <v>783</v>
      </c>
      <c r="D102" s="297"/>
      <c r="E102" s="297"/>
      <c r="F102" s="297"/>
      <c r="G102" s="297"/>
      <c r="H102" s="299"/>
      <c r="I102" s="299"/>
      <c r="J102" s="300"/>
      <c r="K102" s="300"/>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L102" s="38"/>
      <c r="AM102" s="38"/>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130"/>
      <c r="BW102" s="130"/>
      <c r="BX102" s="131"/>
    </row>
    <row r="103" spans="1:76" s="126" customFormat="1" ht="15">
      <c r="A103" s="297"/>
      <c r="B103" s="298"/>
      <c r="C103" s="342" t="s">
        <v>784</v>
      </c>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c r="AY103" s="342"/>
      <c r="AZ103" s="342"/>
      <c r="BA103" s="342"/>
      <c r="BB103" s="342"/>
      <c r="BC103" s="342"/>
      <c r="BD103" s="342"/>
      <c r="BE103" s="342"/>
      <c r="BF103" s="342"/>
      <c r="BG103" s="342"/>
      <c r="BH103" s="342"/>
      <c r="BI103" s="342"/>
      <c r="BJ103" s="342"/>
      <c r="BK103" s="342"/>
      <c r="BL103" s="342"/>
      <c r="BM103" s="342"/>
      <c r="BN103" s="342"/>
      <c r="BO103" s="342"/>
      <c r="BP103" s="342"/>
      <c r="BQ103" s="342"/>
      <c r="BR103" s="342"/>
      <c r="BS103" s="342"/>
      <c r="BT103" s="342"/>
      <c r="BU103" s="342"/>
      <c r="BV103" s="130"/>
      <c r="BW103" s="130"/>
      <c r="BX103" s="131"/>
    </row>
    <row r="104" spans="1:76" s="126" customFormat="1" ht="15">
      <c r="A104" s="297"/>
      <c r="B104" s="298"/>
      <c r="C104" s="342"/>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AZ104" s="342"/>
      <c r="BA104" s="342"/>
      <c r="BB104" s="342"/>
      <c r="BC104" s="342"/>
      <c r="BD104" s="342"/>
      <c r="BE104" s="342"/>
      <c r="BF104" s="342"/>
      <c r="BG104" s="342"/>
      <c r="BH104" s="342"/>
      <c r="BI104" s="342"/>
      <c r="BJ104" s="342"/>
      <c r="BK104" s="342"/>
      <c r="BL104" s="342"/>
      <c r="BM104" s="342"/>
      <c r="BN104" s="342"/>
      <c r="BO104" s="342"/>
      <c r="BP104" s="342"/>
      <c r="BQ104" s="342"/>
      <c r="BR104" s="342"/>
      <c r="BS104" s="342"/>
      <c r="BT104" s="342"/>
      <c r="BU104" s="342"/>
      <c r="BV104" s="130"/>
      <c r="BW104" s="130"/>
      <c r="BX104" s="131"/>
    </row>
    <row r="105" spans="1:76" s="126" customFormat="1" ht="15">
      <c r="A105" s="297"/>
      <c r="B105" s="298"/>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AZ105" s="342"/>
      <c r="BA105" s="342"/>
      <c r="BB105" s="342"/>
      <c r="BC105" s="342"/>
      <c r="BD105" s="342"/>
      <c r="BE105" s="342"/>
      <c r="BF105" s="342"/>
      <c r="BG105" s="342"/>
      <c r="BH105" s="342"/>
      <c r="BI105" s="342"/>
      <c r="BJ105" s="342"/>
      <c r="BK105" s="342"/>
      <c r="BL105" s="342"/>
      <c r="BM105" s="342"/>
      <c r="BN105" s="342"/>
      <c r="BO105" s="342"/>
      <c r="BP105" s="342"/>
      <c r="BQ105" s="342"/>
      <c r="BR105" s="342"/>
      <c r="BS105" s="342"/>
      <c r="BT105" s="342"/>
      <c r="BU105" s="342"/>
      <c r="BV105" s="130"/>
      <c r="BW105" s="130"/>
      <c r="BX105" s="131"/>
    </row>
    <row r="106" spans="1:76" s="126" customFormat="1" ht="15">
      <c r="A106" s="297"/>
      <c r="B106" s="298"/>
      <c r="C106" s="342"/>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2"/>
      <c r="AR106" s="342"/>
      <c r="AS106" s="342"/>
      <c r="AT106" s="342"/>
      <c r="AU106" s="342"/>
      <c r="AV106" s="342"/>
      <c r="AW106" s="342"/>
      <c r="AX106" s="342"/>
      <c r="AY106" s="342"/>
      <c r="AZ106" s="342"/>
      <c r="BA106" s="342"/>
      <c r="BB106" s="342"/>
      <c r="BC106" s="342"/>
      <c r="BD106" s="342"/>
      <c r="BE106" s="342"/>
      <c r="BF106" s="342"/>
      <c r="BG106" s="342"/>
      <c r="BH106" s="342"/>
      <c r="BI106" s="342"/>
      <c r="BJ106" s="342"/>
      <c r="BK106" s="342"/>
      <c r="BL106" s="342"/>
      <c r="BM106" s="342"/>
      <c r="BN106" s="342"/>
      <c r="BO106" s="342"/>
      <c r="BP106" s="342"/>
      <c r="BQ106" s="342"/>
      <c r="BR106" s="342"/>
      <c r="BS106" s="342"/>
      <c r="BT106" s="342"/>
      <c r="BU106" s="342"/>
      <c r="BV106" s="130"/>
      <c r="BW106" s="130"/>
      <c r="BX106" s="131"/>
    </row>
    <row r="107" spans="1:76" s="126" customFormat="1" ht="15">
      <c r="A107" s="297"/>
      <c r="B107" s="298"/>
      <c r="C107" s="291"/>
      <c r="D107" s="345" t="s">
        <v>780</v>
      </c>
      <c r="E107" s="345"/>
      <c r="F107" s="345"/>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c r="AD107" s="34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5"/>
      <c r="AY107" s="345"/>
      <c r="AZ107" s="345"/>
      <c r="BA107" s="345"/>
      <c r="BB107" s="345"/>
      <c r="BC107" s="345"/>
      <c r="BD107" s="345"/>
      <c r="BE107" s="345"/>
      <c r="BF107" s="345"/>
      <c r="BG107" s="345"/>
      <c r="BH107" s="345"/>
      <c r="BI107" s="345"/>
      <c r="BJ107" s="345"/>
      <c r="BK107" s="345"/>
      <c r="BL107" s="345"/>
      <c r="BM107" s="345"/>
      <c r="BN107" s="345"/>
      <c r="BO107" s="345"/>
      <c r="BP107" s="345"/>
      <c r="BQ107" s="345"/>
      <c r="BR107" s="345"/>
      <c r="BS107" s="345"/>
      <c r="BT107" s="345"/>
      <c r="BU107" s="345"/>
      <c r="BV107" s="130"/>
      <c r="BW107" s="130"/>
      <c r="BX107" s="131"/>
    </row>
    <row r="108" spans="1:76" s="126" customFormat="1" ht="15">
      <c r="A108" s="297"/>
      <c r="B108" s="298"/>
      <c r="C108" s="291"/>
      <c r="D108" s="345" t="s">
        <v>785</v>
      </c>
      <c r="E108" s="345"/>
      <c r="F108" s="345"/>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5"/>
      <c r="AY108" s="345"/>
      <c r="AZ108" s="345"/>
      <c r="BA108" s="345"/>
      <c r="BB108" s="345"/>
      <c r="BC108" s="345"/>
      <c r="BD108" s="345"/>
      <c r="BE108" s="345"/>
      <c r="BF108" s="345"/>
      <c r="BG108" s="345"/>
      <c r="BH108" s="345"/>
      <c r="BI108" s="345"/>
      <c r="BJ108" s="345"/>
      <c r="BK108" s="345"/>
      <c r="BL108" s="345"/>
      <c r="BM108" s="345"/>
      <c r="BN108" s="345"/>
      <c r="BO108" s="345"/>
      <c r="BP108" s="345"/>
      <c r="BQ108" s="345"/>
      <c r="BR108" s="345"/>
      <c r="BS108" s="345"/>
      <c r="BT108" s="345"/>
      <c r="BU108" s="345"/>
      <c r="BV108" s="130"/>
      <c r="BW108" s="130"/>
      <c r="BX108" s="131"/>
    </row>
    <row r="109" spans="1:76" s="126" customFormat="1" ht="15">
      <c r="A109" s="297"/>
      <c r="B109" s="298"/>
      <c r="C109" s="291"/>
      <c r="D109" s="345" t="s">
        <v>786</v>
      </c>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45"/>
      <c r="AE109" s="345"/>
      <c r="AF109" s="345"/>
      <c r="AG109" s="345"/>
      <c r="AH109" s="345"/>
      <c r="AI109" s="345"/>
      <c r="AJ109" s="345"/>
      <c r="AK109" s="345"/>
      <c r="AL109" s="345"/>
      <c r="AM109" s="345"/>
      <c r="AN109" s="345"/>
      <c r="AO109" s="345"/>
      <c r="AP109" s="345"/>
      <c r="AQ109" s="345"/>
      <c r="AR109" s="345"/>
      <c r="AS109" s="345"/>
      <c r="AT109" s="345"/>
      <c r="AU109" s="345"/>
      <c r="AV109" s="345"/>
      <c r="AW109" s="345"/>
      <c r="AX109" s="345"/>
      <c r="AY109" s="345"/>
      <c r="AZ109" s="345"/>
      <c r="BA109" s="345"/>
      <c r="BB109" s="345"/>
      <c r="BC109" s="345"/>
      <c r="BD109" s="345"/>
      <c r="BE109" s="345"/>
      <c r="BF109" s="345"/>
      <c r="BG109" s="345"/>
      <c r="BH109" s="345"/>
      <c r="BI109" s="345"/>
      <c r="BJ109" s="345"/>
      <c r="BK109" s="345"/>
      <c r="BL109" s="345"/>
      <c r="BM109" s="345"/>
      <c r="BN109" s="345"/>
      <c r="BO109" s="345"/>
      <c r="BP109" s="345"/>
      <c r="BQ109" s="345"/>
      <c r="BR109" s="345"/>
      <c r="BS109" s="345"/>
      <c r="BT109" s="345"/>
      <c r="BU109" s="345"/>
      <c r="BV109" s="130"/>
      <c r="BW109" s="130"/>
      <c r="BX109" s="131"/>
    </row>
    <row r="110" spans="1:76" s="126" customFormat="1" ht="15">
      <c r="A110" s="297"/>
      <c r="B110" s="298"/>
      <c r="C110" s="291"/>
      <c r="D110" s="345" t="s">
        <v>787</v>
      </c>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5"/>
      <c r="AY110" s="345"/>
      <c r="AZ110" s="345"/>
      <c r="BA110" s="345"/>
      <c r="BB110" s="345"/>
      <c r="BC110" s="345"/>
      <c r="BD110" s="345"/>
      <c r="BE110" s="345"/>
      <c r="BF110" s="345"/>
      <c r="BG110" s="345"/>
      <c r="BH110" s="345"/>
      <c r="BI110" s="345"/>
      <c r="BJ110" s="345"/>
      <c r="BK110" s="345"/>
      <c r="BL110" s="345"/>
      <c r="BM110" s="345"/>
      <c r="BN110" s="345"/>
      <c r="BO110" s="345"/>
      <c r="BP110" s="345"/>
      <c r="BQ110" s="345"/>
      <c r="BR110" s="345"/>
      <c r="BS110" s="345"/>
      <c r="BT110" s="345"/>
      <c r="BU110" s="345"/>
      <c r="BV110" s="130"/>
      <c r="BW110" s="130"/>
      <c r="BX110" s="131"/>
    </row>
    <row r="111" spans="1:76" s="126" customFormat="1" ht="15">
      <c r="A111" s="297"/>
      <c r="B111" s="298"/>
      <c r="C111" s="365" t="s">
        <v>788</v>
      </c>
      <c r="D111" s="365"/>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365"/>
      <c r="AB111" s="365"/>
      <c r="AC111" s="365"/>
      <c r="AD111" s="365"/>
      <c r="AE111" s="365"/>
      <c r="AF111" s="365"/>
      <c r="AG111" s="365"/>
      <c r="AH111" s="365"/>
      <c r="AI111" s="365"/>
      <c r="AJ111" s="365"/>
      <c r="AK111" s="365"/>
      <c r="AL111" s="365"/>
      <c r="AM111" s="365"/>
      <c r="AN111" s="365"/>
      <c r="AO111" s="365"/>
      <c r="AP111" s="365"/>
      <c r="AQ111" s="365"/>
      <c r="AR111" s="365"/>
      <c r="AS111" s="365"/>
      <c r="AT111" s="365"/>
      <c r="AU111" s="365"/>
      <c r="AV111" s="365"/>
      <c r="AW111" s="365"/>
      <c r="AX111" s="365"/>
      <c r="AY111" s="365"/>
      <c r="AZ111" s="365"/>
      <c r="BA111" s="365"/>
      <c r="BB111" s="365"/>
      <c r="BC111" s="365"/>
      <c r="BD111" s="365"/>
      <c r="BE111" s="365"/>
      <c r="BF111" s="365"/>
      <c r="BG111" s="365"/>
      <c r="BH111" s="365"/>
      <c r="BI111" s="365"/>
      <c r="BJ111" s="365"/>
      <c r="BK111" s="365"/>
      <c r="BL111" s="365"/>
      <c r="BM111" s="365"/>
      <c r="BN111" s="365"/>
      <c r="BO111" s="365"/>
      <c r="BP111" s="365"/>
      <c r="BQ111" s="365"/>
      <c r="BR111" s="365"/>
      <c r="BS111" s="365"/>
      <c r="BT111" s="365"/>
      <c r="BU111" s="365"/>
      <c r="BV111" s="130"/>
      <c r="BW111" s="130"/>
      <c r="BX111" s="131"/>
    </row>
    <row r="112" spans="1:76" s="126" customFormat="1" ht="15">
      <c r="A112" s="297"/>
      <c r="B112" s="298"/>
      <c r="C112" s="365"/>
      <c r="D112" s="365"/>
      <c r="E112" s="365"/>
      <c r="F112" s="365"/>
      <c r="G112" s="365"/>
      <c r="H112" s="365"/>
      <c r="I112" s="365"/>
      <c r="J112" s="365"/>
      <c r="K112" s="365"/>
      <c r="L112" s="365"/>
      <c r="M112" s="365"/>
      <c r="N112" s="365"/>
      <c r="O112" s="365"/>
      <c r="P112" s="365"/>
      <c r="Q112" s="365"/>
      <c r="R112" s="365"/>
      <c r="S112" s="365"/>
      <c r="T112" s="365"/>
      <c r="U112" s="365"/>
      <c r="V112" s="365"/>
      <c r="W112" s="365"/>
      <c r="X112" s="365"/>
      <c r="Y112" s="365"/>
      <c r="Z112" s="365"/>
      <c r="AA112" s="365"/>
      <c r="AB112" s="365"/>
      <c r="AC112" s="365"/>
      <c r="AD112" s="365"/>
      <c r="AE112" s="365"/>
      <c r="AF112" s="365"/>
      <c r="AG112" s="365"/>
      <c r="AH112" s="365"/>
      <c r="AI112" s="365"/>
      <c r="AJ112" s="365"/>
      <c r="AK112" s="365"/>
      <c r="AL112" s="365"/>
      <c r="AM112" s="365"/>
      <c r="AN112" s="365"/>
      <c r="AO112" s="365"/>
      <c r="AP112" s="365"/>
      <c r="AQ112" s="365"/>
      <c r="AR112" s="365"/>
      <c r="AS112" s="365"/>
      <c r="AT112" s="365"/>
      <c r="AU112" s="365"/>
      <c r="AV112" s="365"/>
      <c r="AW112" s="365"/>
      <c r="AX112" s="365"/>
      <c r="AY112" s="365"/>
      <c r="AZ112" s="365"/>
      <c r="BA112" s="365"/>
      <c r="BB112" s="365"/>
      <c r="BC112" s="365"/>
      <c r="BD112" s="365"/>
      <c r="BE112" s="365"/>
      <c r="BF112" s="365"/>
      <c r="BG112" s="365"/>
      <c r="BH112" s="365"/>
      <c r="BI112" s="365"/>
      <c r="BJ112" s="365"/>
      <c r="BK112" s="365"/>
      <c r="BL112" s="365"/>
      <c r="BM112" s="365"/>
      <c r="BN112" s="365"/>
      <c r="BO112" s="365"/>
      <c r="BP112" s="365"/>
      <c r="BQ112" s="365"/>
      <c r="BR112" s="365"/>
      <c r="BS112" s="365"/>
      <c r="BT112" s="365"/>
      <c r="BU112" s="365"/>
      <c r="BV112" s="130"/>
      <c r="BW112" s="130"/>
      <c r="BX112" s="131"/>
    </row>
    <row r="113" spans="1:76" s="126" customFormat="1" ht="15">
      <c r="A113" s="297"/>
      <c r="B113" s="298"/>
      <c r="C113" s="301" t="s">
        <v>789</v>
      </c>
      <c r="D113" s="297"/>
      <c r="E113" s="297"/>
      <c r="F113" s="297"/>
      <c r="G113" s="297"/>
      <c r="H113" s="299"/>
      <c r="I113" s="299"/>
      <c r="J113" s="300"/>
      <c r="K113" s="300"/>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L113" s="38"/>
      <c r="AM113" s="38"/>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130"/>
      <c r="BW113" s="130"/>
      <c r="BX113" s="131"/>
    </row>
    <row r="114" spans="1:76" s="126" customFormat="1" ht="15">
      <c r="A114" s="297"/>
      <c r="B114" s="298"/>
      <c r="C114" s="342" t="s">
        <v>790</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42"/>
      <c r="BR114" s="342"/>
      <c r="BS114" s="342"/>
      <c r="BT114" s="342"/>
      <c r="BU114" s="342"/>
      <c r="BV114" s="130"/>
      <c r="BW114" s="130"/>
      <c r="BX114" s="131"/>
    </row>
    <row r="115" spans="1:76" s="126" customFormat="1" ht="15">
      <c r="A115" s="297"/>
      <c r="B115" s="298"/>
      <c r="C115" s="342"/>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342"/>
      <c r="AS115" s="342"/>
      <c r="AT115" s="342"/>
      <c r="AU115" s="342"/>
      <c r="AV115" s="342"/>
      <c r="AW115" s="342"/>
      <c r="AX115" s="342"/>
      <c r="AY115" s="342"/>
      <c r="AZ115" s="342"/>
      <c r="BA115" s="342"/>
      <c r="BB115" s="342"/>
      <c r="BC115" s="342"/>
      <c r="BD115" s="342"/>
      <c r="BE115" s="342"/>
      <c r="BF115" s="342"/>
      <c r="BG115" s="342"/>
      <c r="BH115" s="342"/>
      <c r="BI115" s="342"/>
      <c r="BJ115" s="342"/>
      <c r="BK115" s="342"/>
      <c r="BL115" s="342"/>
      <c r="BM115" s="342"/>
      <c r="BN115" s="342"/>
      <c r="BO115" s="342"/>
      <c r="BP115" s="342"/>
      <c r="BQ115" s="342"/>
      <c r="BR115" s="342"/>
      <c r="BS115" s="342"/>
      <c r="BT115" s="342"/>
      <c r="BU115" s="342"/>
      <c r="BV115" s="130"/>
      <c r="BW115" s="130"/>
      <c r="BX115" s="131"/>
    </row>
    <row r="116" spans="1:76" s="126" customFormat="1" ht="15">
      <c r="A116" s="297"/>
      <c r="B116" s="298"/>
      <c r="C116" s="301"/>
      <c r="D116" s="345" t="s">
        <v>791</v>
      </c>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5"/>
      <c r="AK116" s="345"/>
      <c r="AL116" s="345"/>
      <c r="AM116" s="345"/>
      <c r="AN116" s="345"/>
      <c r="AO116" s="345"/>
      <c r="AP116" s="345"/>
      <c r="AQ116" s="345"/>
      <c r="AR116" s="345"/>
      <c r="AS116" s="345"/>
      <c r="AT116" s="345"/>
      <c r="AU116" s="345"/>
      <c r="AV116" s="345"/>
      <c r="AW116" s="345"/>
      <c r="AX116" s="345"/>
      <c r="AY116" s="345"/>
      <c r="AZ116" s="345"/>
      <c r="BA116" s="345"/>
      <c r="BB116" s="345"/>
      <c r="BC116" s="345"/>
      <c r="BD116" s="345"/>
      <c r="BE116" s="345"/>
      <c r="BF116" s="345"/>
      <c r="BG116" s="345"/>
      <c r="BH116" s="345"/>
      <c r="BI116" s="345"/>
      <c r="BJ116" s="345"/>
      <c r="BK116" s="345"/>
      <c r="BL116" s="345"/>
      <c r="BM116" s="345"/>
      <c r="BN116" s="345"/>
      <c r="BO116" s="345"/>
      <c r="BP116" s="345"/>
      <c r="BQ116" s="345"/>
      <c r="BR116" s="345"/>
      <c r="BS116" s="345"/>
      <c r="BT116" s="345"/>
      <c r="BU116" s="345"/>
      <c r="BV116" s="130"/>
      <c r="BW116" s="130"/>
      <c r="BX116" s="131"/>
    </row>
    <row r="117" spans="1:76" s="126" customFormat="1" ht="15">
      <c r="A117" s="297"/>
      <c r="B117" s="298"/>
      <c r="C117" s="301"/>
      <c r="D117" s="345" t="s">
        <v>792</v>
      </c>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5"/>
      <c r="AR117" s="345"/>
      <c r="AS117" s="345"/>
      <c r="AT117" s="345"/>
      <c r="AU117" s="345"/>
      <c r="AV117" s="345"/>
      <c r="AW117" s="345"/>
      <c r="AX117" s="345"/>
      <c r="AY117" s="345"/>
      <c r="AZ117" s="345"/>
      <c r="BA117" s="345"/>
      <c r="BB117" s="345"/>
      <c r="BC117" s="345"/>
      <c r="BD117" s="345"/>
      <c r="BE117" s="345"/>
      <c r="BF117" s="345"/>
      <c r="BG117" s="345"/>
      <c r="BH117" s="345"/>
      <c r="BI117" s="345"/>
      <c r="BJ117" s="345"/>
      <c r="BK117" s="345"/>
      <c r="BL117" s="345"/>
      <c r="BM117" s="345"/>
      <c r="BN117" s="345"/>
      <c r="BO117" s="345"/>
      <c r="BP117" s="345"/>
      <c r="BQ117" s="345"/>
      <c r="BR117" s="345"/>
      <c r="BS117" s="345"/>
      <c r="BT117" s="345"/>
      <c r="BU117" s="345"/>
      <c r="BV117" s="130"/>
      <c r="BW117" s="130"/>
      <c r="BX117" s="131"/>
    </row>
    <row r="118" spans="1:76" s="126" customFormat="1" ht="15">
      <c r="A118" s="297"/>
      <c r="B118" s="298" t="s">
        <v>793</v>
      </c>
      <c r="C118" s="297" t="s">
        <v>794</v>
      </c>
      <c r="D118" s="297"/>
      <c r="E118" s="297"/>
      <c r="F118" s="297"/>
      <c r="G118" s="297"/>
      <c r="H118" s="299"/>
      <c r="I118" s="299"/>
      <c r="J118" s="300"/>
      <c r="K118" s="300"/>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L118" s="38"/>
      <c r="AM118" s="38"/>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130"/>
      <c r="BW118" s="130"/>
      <c r="BX118" s="131"/>
    </row>
    <row r="119" spans="1:76" s="126" customFormat="1" ht="15">
      <c r="A119" s="297"/>
      <c r="B119" s="298"/>
      <c r="C119" s="301" t="s">
        <v>795</v>
      </c>
      <c r="D119" s="297"/>
      <c r="E119" s="297"/>
      <c r="F119" s="297"/>
      <c r="G119" s="297"/>
      <c r="H119" s="299"/>
      <c r="I119" s="299"/>
      <c r="J119" s="300"/>
      <c r="K119" s="300"/>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L119" s="38"/>
      <c r="AM119" s="38"/>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130"/>
      <c r="BW119" s="130"/>
      <c r="BX119" s="131"/>
    </row>
    <row r="120" spans="1:76" s="126" customFormat="1" ht="15">
      <c r="A120" s="297"/>
      <c r="B120" s="298"/>
      <c r="C120" s="301" t="s">
        <v>796</v>
      </c>
      <c r="D120" s="297"/>
      <c r="E120" s="297"/>
      <c r="F120" s="297"/>
      <c r="G120" s="297"/>
      <c r="H120" s="299"/>
      <c r="I120" s="299"/>
      <c r="J120" s="300"/>
      <c r="K120" s="300"/>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L120" s="38"/>
      <c r="AM120" s="38"/>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130"/>
      <c r="BW120" s="130"/>
      <c r="BX120" s="131"/>
    </row>
    <row r="121" spans="1:76" s="126" customFormat="1" ht="13.5" customHeight="1">
      <c r="A121" s="38"/>
      <c r="B121" s="38"/>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L121" s="38"/>
      <c r="AM121" s="38"/>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130"/>
      <c r="BW121" s="130"/>
      <c r="BX121" s="131"/>
    </row>
    <row r="122" spans="1:76" s="126" customFormat="1" ht="13.5" customHeight="1">
      <c r="A122" s="72" t="s">
        <v>222</v>
      </c>
      <c r="B122" s="38"/>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L122" s="38"/>
      <c r="AM122" s="38"/>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130"/>
      <c r="BW122" s="130"/>
      <c r="BX122" s="131"/>
    </row>
    <row r="123" spans="1:76" s="126" customFormat="1" ht="13.5" customHeight="1">
      <c r="A123" s="72"/>
      <c r="B123" s="38"/>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L123" s="38"/>
      <c r="AM123" s="38"/>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130"/>
      <c r="BW123" s="130"/>
      <c r="BX123" s="131"/>
    </row>
    <row r="124" spans="1:57" ht="18" customHeight="1">
      <c r="A124" s="72">
        <v>1</v>
      </c>
      <c r="B124" s="72" t="s">
        <v>223</v>
      </c>
      <c r="C124" s="106" t="s">
        <v>224</v>
      </c>
      <c r="D124" s="106"/>
      <c r="E124" s="106"/>
      <c r="F124" s="106"/>
      <c r="G124" s="106"/>
      <c r="H124" s="106"/>
      <c r="I124" s="106"/>
      <c r="J124" s="106"/>
      <c r="K124" s="106"/>
      <c r="L124" s="106"/>
      <c r="M124" s="106"/>
      <c r="N124" s="106"/>
      <c r="O124" s="106"/>
      <c r="P124" s="106"/>
      <c r="Q124" s="106"/>
      <c r="R124" s="106"/>
      <c r="S124" s="106"/>
      <c r="T124" s="429"/>
      <c r="U124" s="429"/>
      <c r="W124" s="445" t="s">
        <v>391</v>
      </c>
      <c r="X124" s="445"/>
      <c r="Y124" s="445"/>
      <c r="Z124" s="445"/>
      <c r="AA124" s="445"/>
      <c r="AB124" s="445"/>
      <c r="AE124" s="446" t="s">
        <v>677</v>
      </c>
      <c r="AF124" s="446"/>
      <c r="AG124" s="446"/>
      <c r="AH124" s="446"/>
      <c r="AI124" s="446"/>
      <c r="AJ124" s="446"/>
      <c r="AL124" s="72">
        <v>1</v>
      </c>
      <c r="AM124" s="72" t="s">
        <v>223</v>
      </c>
      <c r="AN124" s="106" t="s">
        <v>225</v>
      </c>
      <c r="AO124" s="106"/>
      <c r="AP124" s="106"/>
      <c r="AQ124" s="106"/>
      <c r="AR124" s="106"/>
      <c r="AS124" s="106"/>
      <c r="AT124" s="106"/>
      <c r="AU124" s="106"/>
      <c r="AV124" s="106"/>
      <c r="AW124" s="106"/>
      <c r="AX124" s="106"/>
      <c r="AY124" s="106"/>
      <c r="AZ124" s="106"/>
      <c r="BA124" s="106"/>
      <c r="BB124" s="106"/>
      <c r="BC124" s="106"/>
      <c r="BD124" s="106"/>
      <c r="BE124" s="106"/>
    </row>
    <row r="125" spans="3:73" ht="18" customHeight="1">
      <c r="C125" s="136"/>
      <c r="D125" s="136"/>
      <c r="E125" s="136"/>
      <c r="F125" s="136"/>
      <c r="G125" s="136"/>
      <c r="H125" s="136"/>
      <c r="I125" s="136"/>
      <c r="J125" s="136"/>
      <c r="K125" s="136"/>
      <c r="L125" s="136"/>
      <c r="M125" s="136"/>
      <c r="N125" s="136"/>
      <c r="O125" s="136"/>
      <c r="P125" s="136"/>
      <c r="Q125" s="136"/>
      <c r="R125" s="136"/>
      <c r="S125" s="136"/>
      <c r="T125" s="132"/>
      <c r="U125" s="132"/>
      <c r="W125" s="448" t="s">
        <v>226</v>
      </c>
      <c r="X125" s="516"/>
      <c r="Y125" s="516"/>
      <c r="Z125" s="516"/>
      <c r="AA125" s="516"/>
      <c r="AB125" s="516"/>
      <c r="AC125" s="101"/>
      <c r="AD125" s="101"/>
      <c r="AE125" s="517" t="s">
        <v>226</v>
      </c>
      <c r="AF125" s="516"/>
      <c r="AG125" s="516"/>
      <c r="AH125" s="516"/>
      <c r="AI125" s="516"/>
      <c r="AJ125" s="516"/>
      <c r="AN125" s="136"/>
      <c r="AO125" s="136"/>
      <c r="AP125" s="136"/>
      <c r="AQ125" s="136"/>
      <c r="AR125" s="136"/>
      <c r="AS125" s="136"/>
      <c r="AT125" s="136"/>
      <c r="AU125" s="136"/>
      <c r="AV125" s="136"/>
      <c r="AW125" s="136"/>
      <c r="AX125" s="136"/>
      <c r="AY125" s="136"/>
      <c r="AZ125" s="136"/>
      <c r="BA125" s="136"/>
      <c r="BB125" s="136"/>
      <c r="BC125" s="136"/>
      <c r="BD125" s="136"/>
      <c r="BE125" s="136"/>
      <c r="BH125" s="137"/>
      <c r="BI125" s="137"/>
      <c r="BJ125" s="137"/>
      <c r="BK125" s="137"/>
      <c r="BL125" s="137"/>
      <c r="BM125" s="137"/>
      <c r="BO125" s="137"/>
      <c r="BP125" s="137"/>
      <c r="BQ125" s="137"/>
      <c r="BR125" s="137"/>
      <c r="BS125" s="137"/>
      <c r="BT125" s="137"/>
      <c r="BU125" s="137"/>
    </row>
    <row r="126" spans="3:73" ht="18" customHeight="1">
      <c r="C126" s="71" t="s">
        <v>227</v>
      </c>
      <c r="D126" s="72"/>
      <c r="E126" s="72"/>
      <c r="F126" s="72"/>
      <c r="G126" s="72"/>
      <c r="H126" s="72"/>
      <c r="I126" s="72"/>
      <c r="J126" s="72"/>
      <c r="K126" s="72"/>
      <c r="L126" s="72"/>
      <c r="M126" s="72"/>
      <c r="N126" s="72"/>
      <c r="O126" s="72"/>
      <c r="P126" s="72"/>
      <c r="Q126" s="72"/>
      <c r="R126" s="72"/>
      <c r="S126" s="72"/>
      <c r="T126" s="429"/>
      <c r="U126" s="429"/>
      <c r="W126" s="494">
        <v>2266480424</v>
      </c>
      <c r="X126" s="494"/>
      <c r="Y126" s="494"/>
      <c r="Z126" s="494"/>
      <c r="AA126" s="494"/>
      <c r="AB126" s="494"/>
      <c r="AC126" s="138"/>
      <c r="AD126" s="138"/>
      <c r="AE126" s="494">
        <v>4725837938</v>
      </c>
      <c r="AF126" s="494"/>
      <c r="AG126" s="494"/>
      <c r="AH126" s="494"/>
      <c r="AI126" s="494"/>
      <c r="AJ126" s="494"/>
      <c r="AN126" s="71" t="s">
        <v>228</v>
      </c>
      <c r="AO126" s="72"/>
      <c r="AP126" s="72"/>
      <c r="AQ126" s="72"/>
      <c r="AR126" s="72"/>
      <c r="AS126" s="72"/>
      <c r="AT126" s="72"/>
      <c r="AU126" s="72"/>
      <c r="AV126" s="72"/>
      <c r="AW126" s="72"/>
      <c r="AX126" s="72"/>
      <c r="AY126" s="72"/>
      <c r="AZ126" s="72"/>
      <c r="BA126" s="72"/>
      <c r="BB126" s="72"/>
      <c r="BC126" s="72"/>
      <c r="BD126" s="72"/>
      <c r="BE126" s="72"/>
      <c r="BH126" s="427"/>
      <c r="BI126" s="427"/>
      <c r="BJ126" s="427"/>
      <c r="BK126" s="427"/>
      <c r="BL126" s="427"/>
      <c r="BM126" s="427"/>
      <c r="BO126" s="427"/>
      <c r="BP126" s="427"/>
      <c r="BQ126" s="427"/>
      <c r="BR126" s="427"/>
      <c r="BS126" s="427"/>
      <c r="BT126" s="427"/>
      <c r="BU126" s="52"/>
    </row>
    <row r="127" spans="3:73" ht="18" customHeight="1">
      <c r="C127" s="71" t="s">
        <v>229</v>
      </c>
      <c r="D127" s="72"/>
      <c r="E127" s="72"/>
      <c r="F127" s="72"/>
      <c r="G127" s="72"/>
      <c r="H127" s="72"/>
      <c r="I127" s="72"/>
      <c r="J127" s="72"/>
      <c r="K127" s="72"/>
      <c r="L127" s="72"/>
      <c r="M127" s="72"/>
      <c r="N127" s="72"/>
      <c r="O127" s="72"/>
      <c r="P127" s="72"/>
      <c r="Q127" s="72"/>
      <c r="R127" s="72"/>
      <c r="S127" s="72"/>
      <c r="T127" s="429"/>
      <c r="U127" s="429"/>
      <c r="W127" s="514">
        <v>38839329</v>
      </c>
      <c r="X127" s="514"/>
      <c r="Y127" s="514"/>
      <c r="Z127" s="514"/>
      <c r="AA127" s="514"/>
      <c r="AB127" s="514"/>
      <c r="AC127" s="138"/>
      <c r="AD127" s="138"/>
      <c r="AE127" s="514">
        <v>4535720951</v>
      </c>
      <c r="AF127" s="514"/>
      <c r="AG127" s="514"/>
      <c r="AH127" s="514"/>
      <c r="AI127" s="514"/>
      <c r="AJ127" s="514"/>
      <c r="AN127" s="71" t="s">
        <v>230</v>
      </c>
      <c r="AO127" s="72"/>
      <c r="AP127" s="72"/>
      <c r="AQ127" s="72"/>
      <c r="AR127" s="72"/>
      <c r="AS127" s="72"/>
      <c r="AT127" s="72"/>
      <c r="AU127" s="72"/>
      <c r="AV127" s="72"/>
      <c r="AW127" s="72"/>
      <c r="AX127" s="72"/>
      <c r="AY127" s="72"/>
      <c r="AZ127" s="72"/>
      <c r="BA127" s="72"/>
      <c r="BB127" s="72"/>
      <c r="BC127" s="72"/>
      <c r="BD127" s="72"/>
      <c r="BE127" s="72"/>
      <c r="BH127" s="410" t="e">
        <f>SUBTOTAL(9,#REF!)</f>
        <v>#REF!</v>
      </c>
      <c r="BI127" s="410"/>
      <c r="BJ127" s="410"/>
      <c r="BK127" s="410"/>
      <c r="BL127" s="410"/>
      <c r="BM127" s="410"/>
      <c r="BO127" s="410" t="e">
        <f>SUBTOTAL(9,#REF!)</f>
        <v>#REF!</v>
      </c>
      <c r="BP127" s="410"/>
      <c r="BQ127" s="410"/>
      <c r="BR127" s="410"/>
      <c r="BS127" s="410"/>
      <c r="BT127" s="410"/>
      <c r="BU127" s="100"/>
    </row>
    <row r="128" spans="3:73" ht="18" customHeight="1">
      <c r="C128" s="51" t="s">
        <v>231</v>
      </c>
      <c r="T128" s="429"/>
      <c r="U128" s="429"/>
      <c r="W128" s="514">
        <f>'[1]lien ket'!F16</f>
        <v>0</v>
      </c>
      <c r="X128" s="514"/>
      <c r="Y128" s="514"/>
      <c r="Z128" s="514"/>
      <c r="AA128" s="514"/>
      <c r="AB128" s="514"/>
      <c r="AC128" s="138"/>
      <c r="AD128" s="138"/>
      <c r="AE128" s="514">
        <f>'[1]lien ket'!J16</f>
        <v>0</v>
      </c>
      <c r="AF128" s="514"/>
      <c r="AG128" s="514"/>
      <c r="AH128" s="514"/>
      <c r="AI128" s="514"/>
      <c r="AJ128" s="514"/>
      <c r="AN128" s="51" t="s">
        <v>232</v>
      </c>
      <c r="BH128" s="410"/>
      <c r="BI128" s="410"/>
      <c r="BJ128" s="410"/>
      <c r="BK128" s="410"/>
      <c r="BL128" s="410"/>
      <c r="BM128" s="410"/>
      <c r="BO128" s="410"/>
      <c r="BP128" s="410"/>
      <c r="BQ128" s="410"/>
      <c r="BR128" s="410"/>
      <c r="BS128" s="410"/>
      <c r="BT128" s="410"/>
      <c r="BU128" s="100"/>
    </row>
    <row r="129" spans="3:75" ht="18" customHeight="1" thickBot="1">
      <c r="C129" s="423" t="s">
        <v>233</v>
      </c>
      <c r="D129" s="423"/>
      <c r="E129" s="423"/>
      <c r="F129" s="423"/>
      <c r="G129" s="423"/>
      <c r="H129" s="423"/>
      <c r="I129" s="423"/>
      <c r="J129" s="423"/>
      <c r="K129" s="423"/>
      <c r="L129" s="423"/>
      <c r="M129" s="423"/>
      <c r="N129" s="423"/>
      <c r="O129" s="423"/>
      <c r="P129" s="423"/>
      <c r="Q129" s="423"/>
      <c r="R129" s="423"/>
      <c r="S129" s="423"/>
      <c r="T129" s="140"/>
      <c r="U129" s="141"/>
      <c r="W129" s="515">
        <f>SUBTOTAL(9,W126:AB128)</f>
        <v>2305319753</v>
      </c>
      <c r="X129" s="515"/>
      <c r="Y129" s="515"/>
      <c r="Z129" s="515"/>
      <c r="AA129" s="515"/>
      <c r="AB129" s="515"/>
      <c r="AC129" s="138"/>
      <c r="AD129" s="138"/>
      <c r="AE129" s="515">
        <f>SUBTOTAL(9,AE126:AJ128)</f>
        <v>9261558889</v>
      </c>
      <c r="AF129" s="515"/>
      <c r="AG129" s="515"/>
      <c r="AH129" s="515"/>
      <c r="AI129" s="515"/>
      <c r="AJ129" s="515"/>
      <c r="AN129" s="72" t="s">
        <v>234</v>
      </c>
      <c r="AO129" s="72"/>
      <c r="AP129" s="72"/>
      <c r="AQ129" s="72"/>
      <c r="AR129" s="72"/>
      <c r="AS129" s="72"/>
      <c r="AT129" s="72"/>
      <c r="AU129" s="72"/>
      <c r="AV129" s="72"/>
      <c r="AW129" s="72"/>
      <c r="AX129" s="72"/>
      <c r="AY129" s="72"/>
      <c r="AZ129" s="72"/>
      <c r="BA129" s="72"/>
      <c r="BB129" s="72"/>
      <c r="BC129" s="72"/>
      <c r="BD129" s="72"/>
      <c r="BE129" s="72"/>
      <c r="BH129" s="411">
        <f>SUBTOTAL(9,BH126:BM128)</f>
        <v>0</v>
      </c>
      <c r="BI129" s="411"/>
      <c r="BJ129" s="411"/>
      <c r="BK129" s="411"/>
      <c r="BL129" s="411"/>
      <c r="BM129" s="411"/>
      <c r="BO129" s="411">
        <f>SUBTOTAL(9,BO126:BT128)</f>
        <v>0</v>
      </c>
      <c r="BP129" s="411"/>
      <c r="BQ129" s="411"/>
      <c r="BR129" s="411"/>
      <c r="BS129" s="411"/>
      <c r="BT129" s="411"/>
      <c r="BU129" s="142"/>
      <c r="BV129" s="143"/>
      <c r="BW129" s="143"/>
    </row>
    <row r="130" spans="20:21" ht="18" customHeight="1" thickTop="1">
      <c r="T130" s="141"/>
      <c r="U130" s="141"/>
    </row>
    <row r="131" spans="1:36" ht="18" customHeight="1" hidden="1">
      <c r="A131" s="72">
        <v>2</v>
      </c>
      <c r="B131" s="72" t="s">
        <v>223</v>
      </c>
      <c r="C131" s="106" t="s">
        <v>235</v>
      </c>
      <c r="T131" s="141"/>
      <c r="U131" s="141"/>
      <c r="W131" s="448" t="s">
        <v>236</v>
      </c>
      <c r="X131" s="448"/>
      <c r="Y131" s="448"/>
      <c r="Z131" s="448"/>
      <c r="AA131" s="448"/>
      <c r="AB131" s="448"/>
      <c r="AE131" s="449" t="s">
        <v>237</v>
      </c>
      <c r="AF131" s="449"/>
      <c r="AG131" s="449"/>
      <c r="AH131" s="449"/>
      <c r="AI131" s="449"/>
      <c r="AJ131" s="449"/>
    </row>
    <row r="132" spans="20:36" ht="18" customHeight="1" hidden="1">
      <c r="T132" s="141"/>
      <c r="U132" s="141"/>
      <c r="W132" s="448" t="s">
        <v>226</v>
      </c>
      <c r="X132" s="516"/>
      <c r="Y132" s="516"/>
      <c r="Z132" s="516"/>
      <c r="AA132" s="516"/>
      <c r="AB132" s="516"/>
      <c r="AC132" s="101"/>
      <c r="AD132" s="101"/>
      <c r="AE132" s="517" t="s">
        <v>226</v>
      </c>
      <c r="AF132" s="516"/>
      <c r="AG132" s="516"/>
      <c r="AH132" s="516"/>
      <c r="AI132" s="516"/>
      <c r="AJ132" s="516"/>
    </row>
    <row r="133" spans="3:36" ht="18" customHeight="1" hidden="1">
      <c r="C133" s="51" t="s">
        <v>238</v>
      </c>
      <c r="T133" s="141"/>
      <c r="U133" s="141"/>
      <c r="W133" s="494">
        <f>'[1]lien ket'!F21</f>
        <v>0</v>
      </c>
      <c r="X133" s="494"/>
      <c r="Y133" s="494"/>
      <c r="Z133" s="494"/>
      <c r="AA133" s="494"/>
      <c r="AB133" s="494"/>
      <c r="AC133" s="138"/>
      <c r="AD133" s="138"/>
      <c r="AE133" s="494">
        <f>'[1]lien ket'!J21</f>
        <v>0</v>
      </c>
      <c r="AF133" s="494"/>
      <c r="AG133" s="494"/>
      <c r="AH133" s="494"/>
      <c r="AI133" s="494"/>
      <c r="AJ133" s="494"/>
    </row>
    <row r="134" spans="3:36" ht="18" customHeight="1" hidden="1">
      <c r="C134" s="51" t="s">
        <v>239</v>
      </c>
      <c r="T134" s="141"/>
      <c r="U134" s="141"/>
      <c r="W134" s="514">
        <f>'[1]lien ket'!F22</f>
        <v>0</v>
      </c>
      <c r="X134" s="514"/>
      <c r="Y134" s="514"/>
      <c r="Z134" s="514"/>
      <c r="AA134" s="514"/>
      <c r="AB134" s="514"/>
      <c r="AC134" s="138"/>
      <c r="AD134" s="138"/>
      <c r="AE134" s="514">
        <f>'[1]lien ket'!J22</f>
        <v>0</v>
      </c>
      <c r="AF134" s="514"/>
      <c r="AG134" s="514"/>
      <c r="AH134" s="514"/>
      <c r="AI134" s="514"/>
      <c r="AJ134" s="514"/>
    </row>
    <row r="135" spans="3:36" ht="18" customHeight="1" hidden="1">
      <c r="C135" s="51" t="s">
        <v>240</v>
      </c>
      <c r="T135" s="141"/>
      <c r="U135" s="141"/>
      <c r="W135" s="514">
        <f>'[1]lien ket'!F23</f>
        <v>0</v>
      </c>
      <c r="X135" s="514"/>
      <c r="Y135" s="514"/>
      <c r="Z135" s="514"/>
      <c r="AA135" s="514"/>
      <c r="AB135" s="514"/>
      <c r="AC135" s="138"/>
      <c r="AD135" s="138"/>
      <c r="AE135" s="514">
        <f>'[1]lien ket'!J23</f>
        <v>0</v>
      </c>
      <c r="AF135" s="514"/>
      <c r="AG135" s="514"/>
      <c r="AH135" s="514"/>
      <c r="AI135" s="514"/>
      <c r="AJ135" s="514"/>
    </row>
    <row r="136" spans="3:75" ht="18" customHeight="1" hidden="1">
      <c r="C136" s="423" t="s">
        <v>233</v>
      </c>
      <c r="D136" s="423"/>
      <c r="E136" s="423"/>
      <c r="F136" s="423"/>
      <c r="G136" s="423"/>
      <c r="H136" s="423"/>
      <c r="I136" s="423"/>
      <c r="J136" s="423"/>
      <c r="K136" s="423"/>
      <c r="L136" s="423"/>
      <c r="M136" s="423"/>
      <c r="N136" s="423"/>
      <c r="O136" s="423"/>
      <c r="P136" s="423"/>
      <c r="Q136" s="423"/>
      <c r="R136" s="423"/>
      <c r="S136" s="423"/>
      <c r="T136" s="141"/>
      <c r="U136" s="141"/>
      <c r="W136" s="515">
        <f>SUBTOTAL(9,W133:AB135)</f>
        <v>0</v>
      </c>
      <c r="X136" s="515"/>
      <c r="Y136" s="515"/>
      <c r="Z136" s="515"/>
      <c r="AA136" s="515"/>
      <c r="AB136" s="515"/>
      <c r="AC136" s="138"/>
      <c r="AD136" s="138"/>
      <c r="AE136" s="515">
        <f>SUBTOTAL(9,AE133:AJ135)</f>
        <v>0</v>
      </c>
      <c r="AF136" s="515"/>
      <c r="AG136" s="515"/>
      <c r="AH136" s="515"/>
      <c r="AI136" s="515"/>
      <c r="AJ136" s="515"/>
      <c r="BV136" s="143"/>
      <c r="BW136" s="143"/>
    </row>
    <row r="137" spans="3:75" ht="18" customHeight="1" hidden="1">
      <c r="C137" s="53"/>
      <c r="D137" s="53"/>
      <c r="E137" s="53"/>
      <c r="F137" s="53"/>
      <c r="G137" s="53"/>
      <c r="H137" s="53"/>
      <c r="I137" s="53"/>
      <c r="J137" s="53"/>
      <c r="K137" s="53"/>
      <c r="L137" s="53"/>
      <c r="M137" s="53"/>
      <c r="N137" s="53"/>
      <c r="O137" s="53"/>
      <c r="P137" s="53"/>
      <c r="Q137" s="53"/>
      <c r="R137" s="53"/>
      <c r="S137" s="53"/>
      <c r="T137" s="141"/>
      <c r="U137" s="141"/>
      <c r="W137" s="146"/>
      <c r="X137" s="146"/>
      <c r="Y137" s="146"/>
      <c r="Z137" s="146"/>
      <c r="AA137" s="146"/>
      <c r="AB137" s="146"/>
      <c r="AC137" s="138"/>
      <c r="AD137" s="138"/>
      <c r="AE137" s="146"/>
      <c r="AF137" s="146"/>
      <c r="AG137" s="146"/>
      <c r="AH137" s="146"/>
      <c r="AI137" s="146"/>
      <c r="AJ137" s="146"/>
      <c r="BV137" s="143"/>
      <c r="BW137" s="143"/>
    </row>
    <row r="138" spans="3:36" ht="18" customHeight="1" hidden="1">
      <c r="C138" s="53"/>
      <c r="D138" s="53"/>
      <c r="E138" s="53"/>
      <c r="F138" s="53"/>
      <c r="G138" s="53"/>
      <c r="H138" s="53"/>
      <c r="I138" s="53"/>
      <c r="J138" s="53"/>
      <c r="K138" s="53"/>
      <c r="L138" s="53"/>
      <c r="M138" s="53"/>
      <c r="N138" s="53"/>
      <c r="O138" s="53"/>
      <c r="P138" s="53"/>
      <c r="Q138" s="53"/>
      <c r="R138" s="53"/>
      <c r="S138" s="53"/>
      <c r="T138" s="417" t="s">
        <v>989</v>
      </c>
      <c r="U138" s="417"/>
      <c r="V138" s="417"/>
      <c r="W138" s="417"/>
      <c r="X138" s="417"/>
      <c r="Y138" s="417"/>
      <c r="Z138" s="417"/>
      <c r="AA138" s="141"/>
      <c r="AB138" s="147"/>
      <c r="AC138" s="510" t="s">
        <v>990</v>
      </c>
      <c r="AD138" s="510"/>
      <c r="AE138" s="510"/>
      <c r="AF138" s="511"/>
      <c r="AG138" s="511"/>
      <c r="AH138" s="511"/>
      <c r="AI138" s="511"/>
      <c r="AJ138" s="511"/>
    </row>
    <row r="139" spans="4:36" ht="18" customHeight="1" hidden="1">
      <c r="D139" s="99"/>
      <c r="E139" s="99"/>
      <c r="F139" s="99"/>
      <c r="G139" s="99"/>
      <c r="H139" s="99"/>
      <c r="I139" s="99"/>
      <c r="J139" s="99"/>
      <c r="K139" s="99"/>
      <c r="L139" s="99"/>
      <c r="M139" s="99"/>
      <c r="N139" s="99"/>
      <c r="O139" s="99"/>
      <c r="P139" s="99"/>
      <c r="Q139" s="99"/>
      <c r="R139" s="99"/>
      <c r="S139" s="99"/>
      <c r="T139" s="512" t="s">
        <v>241</v>
      </c>
      <c r="U139" s="512"/>
      <c r="V139" s="512"/>
      <c r="W139" s="513" t="s">
        <v>242</v>
      </c>
      <c r="X139" s="513"/>
      <c r="Y139" s="513"/>
      <c r="Z139" s="513"/>
      <c r="AA139" s="148"/>
      <c r="AB139" s="512" t="s">
        <v>241</v>
      </c>
      <c r="AC139" s="512"/>
      <c r="AD139" s="512"/>
      <c r="AE139" s="512"/>
      <c r="AF139" s="513" t="s">
        <v>242</v>
      </c>
      <c r="AG139" s="513"/>
      <c r="AH139" s="513"/>
      <c r="AI139" s="513"/>
      <c r="AJ139" s="513"/>
    </row>
    <row r="140" spans="3:36" ht="18" customHeight="1" hidden="1">
      <c r="C140" s="51" t="s">
        <v>243</v>
      </c>
      <c r="D140" s="99"/>
      <c r="E140" s="99"/>
      <c r="F140" s="99"/>
      <c r="G140" s="99"/>
      <c r="H140" s="99"/>
      <c r="I140" s="99"/>
      <c r="J140" s="99"/>
      <c r="K140" s="99"/>
      <c r="L140" s="99"/>
      <c r="M140" s="99"/>
      <c r="N140" s="99"/>
      <c r="O140" s="99"/>
      <c r="P140" s="99"/>
      <c r="Q140" s="99"/>
      <c r="R140" s="99"/>
      <c r="S140" s="99"/>
      <c r="T140" s="507"/>
      <c r="U140" s="507"/>
      <c r="V140" s="507"/>
      <c r="W140" s="508"/>
      <c r="X140" s="508"/>
      <c r="Y140" s="508"/>
      <c r="Z140" s="508"/>
      <c r="AA140" s="146"/>
      <c r="AB140" s="508"/>
      <c r="AC140" s="508"/>
      <c r="AD140" s="508"/>
      <c r="AE140" s="508"/>
      <c r="AF140" s="509"/>
      <c r="AG140" s="509"/>
      <c r="AH140" s="509"/>
      <c r="AI140" s="509"/>
      <c r="AJ140" s="509"/>
    </row>
    <row r="141" spans="3:36" ht="18" customHeight="1" hidden="1">
      <c r="C141" s="504" t="s">
        <v>244</v>
      </c>
      <c r="D141" s="504"/>
      <c r="E141" s="504"/>
      <c r="F141" s="504"/>
      <c r="G141" s="504"/>
      <c r="H141" s="504"/>
      <c r="I141" s="504"/>
      <c r="J141" s="504"/>
      <c r="K141" s="504"/>
      <c r="L141" s="504"/>
      <c r="M141" s="504"/>
      <c r="N141" s="504"/>
      <c r="O141" s="504"/>
      <c r="P141" s="504"/>
      <c r="Q141" s="504"/>
      <c r="R141" s="504"/>
      <c r="S141" s="99"/>
      <c r="T141" s="350"/>
      <c r="U141" s="350"/>
      <c r="V141" s="350"/>
      <c r="W141" s="509"/>
      <c r="X141" s="509"/>
      <c r="Y141" s="509"/>
      <c r="Z141" s="509"/>
      <c r="AA141" s="148"/>
      <c r="AB141" s="509"/>
      <c r="AC141" s="509"/>
      <c r="AD141" s="509"/>
      <c r="AE141" s="509"/>
      <c r="AF141" s="509"/>
      <c r="AG141" s="509"/>
      <c r="AH141" s="509"/>
      <c r="AI141" s="509"/>
      <c r="AJ141" s="509"/>
    </row>
    <row r="142" spans="3:36" ht="18" customHeight="1" hidden="1">
      <c r="C142" s="504" t="s">
        <v>245</v>
      </c>
      <c r="D142" s="504"/>
      <c r="E142" s="504"/>
      <c r="F142" s="504"/>
      <c r="G142" s="504"/>
      <c r="H142" s="504"/>
      <c r="I142" s="504"/>
      <c r="J142" s="504"/>
      <c r="K142" s="504"/>
      <c r="L142" s="504"/>
      <c r="M142" s="504"/>
      <c r="N142" s="504"/>
      <c r="O142" s="504"/>
      <c r="P142" s="504"/>
      <c r="Q142" s="504"/>
      <c r="R142" s="504"/>
      <c r="S142" s="99"/>
      <c r="T142" s="350"/>
      <c r="U142" s="350"/>
      <c r="V142" s="350"/>
      <c r="W142" s="509"/>
      <c r="X142" s="509"/>
      <c r="Y142" s="509"/>
      <c r="Z142" s="509"/>
      <c r="AA142" s="146"/>
      <c r="AB142" s="509"/>
      <c r="AC142" s="509"/>
      <c r="AD142" s="509"/>
      <c r="AE142" s="509"/>
      <c r="AF142" s="509"/>
      <c r="AG142" s="509"/>
      <c r="AH142" s="509"/>
      <c r="AI142" s="509"/>
      <c r="AJ142" s="509"/>
    </row>
    <row r="143" spans="3:36" ht="18" customHeight="1" hidden="1">
      <c r="C143" s="504" t="s">
        <v>246</v>
      </c>
      <c r="D143" s="504"/>
      <c r="E143" s="504"/>
      <c r="F143" s="504"/>
      <c r="G143" s="504"/>
      <c r="H143" s="504"/>
      <c r="I143" s="504"/>
      <c r="J143" s="504"/>
      <c r="K143" s="504"/>
      <c r="L143" s="504"/>
      <c r="M143" s="504"/>
      <c r="N143" s="504"/>
      <c r="O143" s="504"/>
      <c r="P143" s="504"/>
      <c r="Q143" s="504"/>
      <c r="R143" s="504"/>
      <c r="S143" s="53"/>
      <c r="T143" s="350"/>
      <c r="U143" s="350"/>
      <c r="V143" s="350"/>
      <c r="W143" s="509"/>
      <c r="X143" s="509"/>
      <c r="Y143" s="509"/>
      <c r="Z143" s="509"/>
      <c r="AA143" s="146"/>
      <c r="AB143" s="509"/>
      <c r="AC143" s="509"/>
      <c r="AD143" s="509"/>
      <c r="AE143" s="509"/>
      <c r="AF143" s="509"/>
      <c r="AG143" s="509"/>
      <c r="AH143" s="509"/>
      <c r="AI143" s="509"/>
      <c r="AJ143" s="509"/>
    </row>
    <row r="144" spans="3:36" ht="18" customHeight="1" hidden="1">
      <c r="C144" s="504" t="s">
        <v>247</v>
      </c>
      <c r="D144" s="504"/>
      <c r="E144" s="504"/>
      <c r="F144" s="504"/>
      <c r="G144" s="504"/>
      <c r="H144" s="504"/>
      <c r="I144" s="504"/>
      <c r="J144" s="504"/>
      <c r="K144" s="504"/>
      <c r="L144" s="504"/>
      <c r="M144" s="504"/>
      <c r="N144" s="504"/>
      <c r="O144" s="504"/>
      <c r="P144" s="504"/>
      <c r="Q144" s="504"/>
      <c r="R144" s="504"/>
      <c r="S144" s="53"/>
      <c r="T144" s="350"/>
      <c r="U144" s="350"/>
      <c r="V144" s="350"/>
      <c r="W144" s="509"/>
      <c r="X144" s="509"/>
      <c r="Y144" s="509"/>
      <c r="Z144" s="509"/>
      <c r="AA144" s="146"/>
      <c r="AB144" s="509"/>
      <c r="AC144" s="509"/>
      <c r="AD144" s="509"/>
      <c r="AE144" s="509"/>
      <c r="AF144" s="509"/>
      <c r="AG144" s="509"/>
      <c r="AH144" s="509"/>
      <c r="AI144" s="509"/>
      <c r="AJ144" s="509"/>
    </row>
    <row r="145" spans="3:36" ht="18" customHeight="1" hidden="1">
      <c r="C145" s="51" t="s">
        <v>248</v>
      </c>
      <c r="T145" s="141"/>
      <c r="U145" s="141"/>
      <c r="W145" s="100"/>
      <c r="X145" s="100"/>
      <c r="Y145" s="100"/>
      <c r="Z145" s="100"/>
      <c r="AA145" s="100"/>
      <c r="AB145" s="100"/>
      <c r="AC145" s="149"/>
      <c r="AD145" s="100"/>
      <c r="AE145" s="100"/>
      <c r="AF145" s="100"/>
      <c r="AG145" s="100"/>
      <c r="AH145" s="100"/>
      <c r="AI145" s="100"/>
      <c r="AJ145" s="100"/>
    </row>
    <row r="146" spans="3:36" ht="18" customHeight="1" hidden="1">
      <c r="C146" s="150" t="s">
        <v>249</v>
      </c>
      <c r="T146" s="141"/>
      <c r="U146" s="141"/>
      <c r="W146" s="100"/>
      <c r="X146" s="100"/>
      <c r="Y146" s="100"/>
      <c r="Z146" s="100"/>
      <c r="AA146" s="100"/>
      <c r="AB146" s="100"/>
      <c r="AC146" s="149"/>
      <c r="AD146" s="149"/>
      <c r="AE146" s="100"/>
      <c r="AF146" s="100"/>
      <c r="AG146" s="100"/>
      <c r="AH146" s="100"/>
      <c r="AI146" s="100"/>
      <c r="AJ146" s="100"/>
    </row>
    <row r="147" spans="3:36" ht="18" customHeight="1" hidden="1">
      <c r="C147" s="150" t="s">
        <v>250</v>
      </c>
      <c r="T147" s="141"/>
      <c r="U147" s="141"/>
      <c r="W147" s="100"/>
      <c r="X147" s="100"/>
      <c r="Y147" s="100"/>
      <c r="Z147" s="100"/>
      <c r="AA147" s="100"/>
      <c r="AB147" s="100"/>
      <c r="AC147" s="149"/>
      <c r="AD147" s="149"/>
      <c r="AE147" s="100"/>
      <c r="AF147" s="100"/>
      <c r="AG147" s="100"/>
      <c r="AH147" s="100"/>
      <c r="AI147" s="100"/>
      <c r="AJ147" s="100"/>
    </row>
    <row r="148" spans="3:36" ht="18" customHeight="1">
      <c r="C148" s="150"/>
      <c r="T148" s="141"/>
      <c r="U148" s="141"/>
      <c r="W148" s="100"/>
      <c r="X148" s="100"/>
      <c r="Y148" s="100"/>
      <c r="Z148" s="100"/>
      <c r="AA148" s="100"/>
      <c r="AB148" s="100"/>
      <c r="AC148" s="149"/>
      <c r="AD148" s="149"/>
      <c r="AE148" s="100"/>
      <c r="AF148" s="100"/>
      <c r="AG148" s="100"/>
      <c r="AH148" s="100"/>
      <c r="AI148" s="100"/>
      <c r="AJ148" s="100"/>
    </row>
    <row r="149" spans="1:57" ht="18" customHeight="1">
      <c r="A149" s="72">
        <v>3</v>
      </c>
      <c r="B149" s="72" t="s">
        <v>223</v>
      </c>
      <c r="C149" s="106" t="s">
        <v>251</v>
      </c>
      <c r="D149" s="106"/>
      <c r="E149" s="106"/>
      <c r="F149" s="106"/>
      <c r="G149" s="106"/>
      <c r="H149" s="106"/>
      <c r="I149" s="106"/>
      <c r="J149" s="106"/>
      <c r="K149" s="106"/>
      <c r="L149" s="106"/>
      <c r="M149" s="106"/>
      <c r="N149" s="106"/>
      <c r="O149" s="106"/>
      <c r="P149" s="106"/>
      <c r="Q149" s="106"/>
      <c r="R149" s="106"/>
      <c r="S149" s="106"/>
      <c r="T149" s="429"/>
      <c r="U149" s="429"/>
      <c r="W149" s="448" t="str">
        <f>W124</f>
        <v>Số cuối kỳ</v>
      </c>
      <c r="X149" s="448"/>
      <c r="Y149" s="448"/>
      <c r="Z149" s="448"/>
      <c r="AA149" s="448"/>
      <c r="AB149" s="448"/>
      <c r="AE149" s="446" t="s">
        <v>677</v>
      </c>
      <c r="AF149" s="446"/>
      <c r="AG149" s="446"/>
      <c r="AH149" s="446"/>
      <c r="AI149" s="446"/>
      <c r="AJ149" s="446"/>
      <c r="AL149" s="72">
        <v>2</v>
      </c>
      <c r="AM149" s="72" t="s">
        <v>223</v>
      </c>
      <c r="AN149" s="106" t="s">
        <v>252</v>
      </c>
      <c r="AO149" s="106"/>
      <c r="AP149" s="106"/>
      <c r="AQ149" s="106"/>
      <c r="AR149" s="106"/>
      <c r="AS149" s="106"/>
      <c r="AT149" s="106"/>
      <c r="AU149" s="106"/>
      <c r="AV149" s="106"/>
      <c r="AW149" s="106"/>
      <c r="AX149" s="106"/>
      <c r="AY149" s="106"/>
      <c r="AZ149" s="106"/>
      <c r="BA149" s="106"/>
      <c r="BB149" s="106"/>
      <c r="BC149" s="106"/>
      <c r="BD149" s="106"/>
      <c r="BE149" s="106"/>
    </row>
    <row r="150" spans="3:73" ht="18" customHeight="1">
      <c r="C150" s="136"/>
      <c r="D150" s="136"/>
      <c r="E150" s="136"/>
      <c r="F150" s="136"/>
      <c r="G150" s="136"/>
      <c r="H150" s="136"/>
      <c r="I150" s="136"/>
      <c r="J150" s="136"/>
      <c r="K150" s="136"/>
      <c r="L150" s="136"/>
      <c r="M150" s="136"/>
      <c r="N150" s="136"/>
      <c r="O150" s="136"/>
      <c r="P150" s="136"/>
      <c r="Q150" s="136"/>
      <c r="R150" s="136"/>
      <c r="S150" s="136"/>
      <c r="T150" s="132"/>
      <c r="U150" s="132"/>
      <c r="W150" s="448" t="s">
        <v>226</v>
      </c>
      <c r="X150" s="516"/>
      <c r="Y150" s="516"/>
      <c r="Z150" s="516"/>
      <c r="AA150" s="516"/>
      <c r="AB150" s="516"/>
      <c r="AC150" s="101"/>
      <c r="AD150" s="101"/>
      <c r="AE150" s="517" t="s">
        <v>226</v>
      </c>
      <c r="AF150" s="516"/>
      <c r="AG150" s="516"/>
      <c r="AH150" s="516"/>
      <c r="AI150" s="516"/>
      <c r="AJ150" s="516"/>
      <c r="AN150" s="136"/>
      <c r="AO150" s="136"/>
      <c r="AP150" s="136"/>
      <c r="AQ150" s="136"/>
      <c r="AR150" s="136"/>
      <c r="AS150" s="136"/>
      <c r="AT150" s="136"/>
      <c r="AU150" s="136"/>
      <c r="AV150" s="136"/>
      <c r="AW150" s="136"/>
      <c r="AX150" s="136"/>
      <c r="AY150" s="136"/>
      <c r="AZ150" s="136"/>
      <c r="BA150" s="136"/>
      <c r="BB150" s="136"/>
      <c r="BC150" s="136"/>
      <c r="BD150" s="136"/>
      <c r="BE150" s="136"/>
      <c r="BH150" s="137"/>
      <c r="BI150" s="137"/>
      <c r="BJ150" s="137"/>
      <c r="BK150" s="137"/>
      <c r="BL150" s="137"/>
      <c r="BM150" s="137"/>
      <c r="BO150" s="137"/>
      <c r="BP150" s="137"/>
      <c r="BQ150" s="137"/>
      <c r="BR150" s="137"/>
      <c r="BS150" s="137"/>
      <c r="BT150" s="137"/>
      <c r="BU150" s="137"/>
    </row>
    <row r="151" spans="3:73" ht="18" customHeight="1">
      <c r="C151" s="71"/>
      <c r="D151" s="72"/>
      <c r="E151" s="72"/>
      <c r="F151" s="72"/>
      <c r="G151" s="72"/>
      <c r="H151" s="72"/>
      <c r="I151" s="72"/>
      <c r="J151" s="72"/>
      <c r="K151" s="72"/>
      <c r="L151" s="72"/>
      <c r="M151" s="72"/>
      <c r="N151" s="72"/>
      <c r="O151" s="72"/>
      <c r="P151" s="72"/>
      <c r="Q151" s="72"/>
      <c r="R151" s="72"/>
      <c r="S151" s="72"/>
      <c r="T151" s="429"/>
      <c r="U151" s="429"/>
      <c r="W151" s="494"/>
      <c r="X151" s="494"/>
      <c r="Y151" s="494"/>
      <c r="Z151" s="494"/>
      <c r="AA151" s="494"/>
      <c r="AB151" s="494"/>
      <c r="AC151" s="138"/>
      <c r="AD151" s="138"/>
      <c r="AE151" s="494"/>
      <c r="AF151" s="494"/>
      <c r="AG151" s="494"/>
      <c r="AH151" s="494"/>
      <c r="AI151" s="494"/>
      <c r="AJ151" s="494"/>
      <c r="AN151" s="71"/>
      <c r="AO151" s="72"/>
      <c r="AP151" s="72"/>
      <c r="AQ151" s="72"/>
      <c r="AR151" s="72"/>
      <c r="AS151" s="72"/>
      <c r="AT151" s="72"/>
      <c r="AU151" s="72"/>
      <c r="AV151" s="72"/>
      <c r="AW151" s="72"/>
      <c r="AX151" s="72"/>
      <c r="AY151" s="72"/>
      <c r="AZ151" s="72"/>
      <c r="BA151" s="72"/>
      <c r="BB151" s="72"/>
      <c r="BC151" s="72"/>
      <c r="BD151" s="72"/>
      <c r="BE151" s="72"/>
      <c r="BH151" s="427"/>
      <c r="BI151" s="427"/>
      <c r="BJ151" s="427"/>
      <c r="BK151" s="427"/>
      <c r="BL151" s="427"/>
      <c r="BM151" s="427"/>
      <c r="BO151" s="427"/>
      <c r="BP151" s="427"/>
      <c r="BQ151" s="427"/>
      <c r="BR151" s="427"/>
      <c r="BS151" s="427"/>
      <c r="BT151" s="427"/>
      <c r="BU151" s="52"/>
    </row>
    <row r="152" spans="3:73" ht="18" customHeight="1">
      <c r="C152" s="71" t="s">
        <v>253</v>
      </c>
      <c r="D152" s="72"/>
      <c r="E152" s="72"/>
      <c r="F152" s="72"/>
      <c r="G152" s="72"/>
      <c r="H152" s="72"/>
      <c r="I152" s="72"/>
      <c r="J152" s="72"/>
      <c r="K152" s="72"/>
      <c r="L152" s="72"/>
      <c r="M152" s="72"/>
      <c r="N152" s="72"/>
      <c r="O152" s="72"/>
      <c r="P152" s="72"/>
      <c r="Q152" s="72"/>
      <c r="R152" s="72"/>
      <c r="S152" s="72"/>
      <c r="T152" s="429"/>
      <c r="U152" s="429"/>
      <c r="W152" s="514"/>
      <c r="X152" s="514"/>
      <c r="Y152" s="514"/>
      <c r="Z152" s="514"/>
      <c r="AA152" s="514"/>
      <c r="AB152" s="514"/>
      <c r="AC152" s="138"/>
      <c r="AD152" s="138"/>
      <c r="AE152" s="514"/>
      <c r="AF152" s="514"/>
      <c r="AG152" s="514"/>
      <c r="AH152" s="514"/>
      <c r="AI152" s="514"/>
      <c r="AJ152" s="514"/>
      <c r="AN152" s="71" t="s">
        <v>254</v>
      </c>
      <c r="AO152" s="72"/>
      <c r="AP152" s="72"/>
      <c r="AQ152" s="72"/>
      <c r="AR152" s="72"/>
      <c r="AS152" s="72"/>
      <c r="AT152" s="72"/>
      <c r="AU152" s="72"/>
      <c r="AV152" s="72"/>
      <c r="AW152" s="72"/>
      <c r="AX152" s="72"/>
      <c r="AY152" s="72"/>
      <c r="AZ152" s="72"/>
      <c r="BA152" s="72"/>
      <c r="BB152" s="72"/>
      <c r="BC152" s="72"/>
      <c r="BD152" s="72"/>
      <c r="BE152" s="72"/>
      <c r="BH152" s="410"/>
      <c r="BI152" s="410"/>
      <c r="BJ152" s="410"/>
      <c r="BK152" s="410"/>
      <c r="BL152" s="410"/>
      <c r="BM152" s="410"/>
      <c r="BO152" s="410"/>
      <c r="BP152" s="410"/>
      <c r="BQ152" s="410"/>
      <c r="BR152" s="410"/>
      <c r="BS152" s="410"/>
      <c r="BT152" s="410"/>
      <c r="BU152" s="100"/>
    </row>
    <row r="153" spans="3:73" ht="18" customHeight="1">
      <c r="C153" s="71" t="s">
        <v>255</v>
      </c>
      <c r="D153" s="72"/>
      <c r="E153" s="72"/>
      <c r="F153" s="72"/>
      <c r="G153" s="72"/>
      <c r="H153" s="72"/>
      <c r="I153" s="72"/>
      <c r="J153" s="72"/>
      <c r="K153" s="72"/>
      <c r="L153" s="72"/>
      <c r="M153" s="72"/>
      <c r="N153" s="72"/>
      <c r="O153" s="72"/>
      <c r="P153" s="72"/>
      <c r="Q153" s="72"/>
      <c r="R153" s="72"/>
      <c r="S153" s="72"/>
      <c r="T153" s="429"/>
      <c r="U153" s="429"/>
      <c r="W153" s="514"/>
      <c r="X153" s="514"/>
      <c r="Y153" s="514"/>
      <c r="Z153" s="514"/>
      <c r="AA153" s="514"/>
      <c r="AB153" s="514"/>
      <c r="AC153" s="138"/>
      <c r="AD153" s="138"/>
      <c r="AE153" s="514"/>
      <c r="AF153" s="514"/>
      <c r="AG153" s="514"/>
      <c r="AH153" s="514"/>
      <c r="AI153" s="514"/>
      <c r="AJ153" s="514"/>
      <c r="AN153" s="71" t="s">
        <v>256</v>
      </c>
      <c r="AO153" s="72"/>
      <c r="AP153" s="72"/>
      <c r="AQ153" s="72"/>
      <c r="AR153" s="72"/>
      <c r="AS153" s="72"/>
      <c r="AT153" s="72"/>
      <c r="AU153" s="72"/>
      <c r="AV153" s="72"/>
      <c r="AW153" s="72"/>
      <c r="AX153" s="72"/>
      <c r="AY153" s="72"/>
      <c r="AZ153" s="72"/>
      <c r="BA153" s="72"/>
      <c r="BB153" s="72"/>
      <c r="BC153" s="72"/>
      <c r="BD153" s="72"/>
      <c r="BE153" s="72"/>
      <c r="BH153" s="410"/>
      <c r="BI153" s="410"/>
      <c r="BJ153" s="410"/>
      <c r="BK153" s="410"/>
      <c r="BL153" s="410"/>
      <c r="BM153" s="410"/>
      <c r="BO153" s="410"/>
      <c r="BP153" s="410"/>
      <c r="BQ153" s="410"/>
      <c r="BR153" s="410"/>
      <c r="BS153" s="410"/>
      <c r="BT153" s="410"/>
      <c r="BU153" s="100"/>
    </row>
    <row r="154" spans="3:73" ht="18" customHeight="1">
      <c r="C154" s="51" t="s">
        <v>257</v>
      </c>
      <c r="T154" s="429"/>
      <c r="U154" s="429"/>
      <c r="W154" s="514">
        <v>6188930338</v>
      </c>
      <c r="X154" s="514"/>
      <c r="Y154" s="514"/>
      <c r="Z154" s="514"/>
      <c r="AA154" s="514"/>
      <c r="AB154" s="514"/>
      <c r="AC154" s="138"/>
      <c r="AD154" s="138"/>
      <c r="AE154" s="514">
        <v>4608519056</v>
      </c>
      <c r="AF154" s="514"/>
      <c r="AG154" s="514"/>
      <c r="AH154" s="514"/>
      <c r="AI154" s="514"/>
      <c r="AJ154" s="514"/>
      <c r="AN154" s="51" t="s">
        <v>258</v>
      </c>
      <c r="BH154" s="410">
        <f>SUBTOTAL(9,BH155:BM155)</f>
        <v>0</v>
      </c>
      <c r="BI154" s="410"/>
      <c r="BJ154" s="410"/>
      <c r="BK154" s="410"/>
      <c r="BL154" s="410"/>
      <c r="BM154" s="410"/>
      <c r="BO154" s="410">
        <f>SUBTOTAL(9,BO155:BT155)</f>
        <v>0</v>
      </c>
      <c r="BP154" s="410"/>
      <c r="BQ154" s="410"/>
      <c r="BR154" s="410"/>
      <c r="BS154" s="410"/>
      <c r="BT154" s="410"/>
      <c r="BU154" s="100"/>
    </row>
    <row r="155" spans="3:73" ht="18" customHeight="1" hidden="1" outlineLevel="1">
      <c r="C155" s="151" t="s">
        <v>259</v>
      </c>
      <c r="T155" s="415"/>
      <c r="U155" s="415"/>
      <c r="W155" s="591">
        <f>'[1]lien ket'!F31-W152</f>
        <v>4608519056</v>
      </c>
      <c r="X155" s="591"/>
      <c r="Y155" s="591"/>
      <c r="Z155" s="591"/>
      <c r="AA155" s="591"/>
      <c r="AB155" s="591"/>
      <c r="AC155" s="138"/>
      <c r="AD155" s="138"/>
      <c r="AE155" s="591">
        <f>'[1]lien ket'!J31</f>
        <v>3205180459</v>
      </c>
      <c r="AF155" s="591"/>
      <c r="AG155" s="591"/>
      <c r="AH155" s="591"/>
      <c r="AI155" s="591"/>
      <c r="AJ155" s="591"/>
      <c r="AN155" s="151" t="s">
        <v>260</v>
      </c>
      <c r="BH155" s="425"/>
      <c r="BI155" s="425"/>
      <c r="BJ155" s="425"/>
      <c r="BK155" s="425"/>
      <c r="BL155" s="425"/>
      <c r="BM155" s="425"/>
      <c r="BO155" s="425"/>
      <c r="BP155" s="425"/>
      <c r="BQ155" s="425"/>
      <c r="BR155" s="425"/>
      <c r="BS155" s="425"/>
      <c r="BT155" s="425"/>
      <c r="BU155" s="55"/>
    </row>
    <row r="156" spans="3:75" ht="18" customHeight="1" collapsed="1" thickBot="1">
      <c r="C156" s="423" t="s">
        <v>233</v>
      </c>
      <c r="D156" s="423"/>
      <c r="E156" s="423"/>
      <c r="F156" s="423"/>
      <c r="G156" s="423"/>
      <c r="H156" s="423"/>
      <c r="I156" s="423"/>
      <c r="J156" s="423"/>
      <c r="K156" s="423"/>
      <c r="L156" s="423"/>
      <c r="M156" s="423"/>
      <c r="N156" s="423"/>
      <c r="O156" s="423"/>
      <c r="P156" s="423"/>
      <c r="Q156" s="423"/>
      <c r="R156" s="423"/>
      <c r="S156" s="423"/>
      <c r="T156" s="140"/>
      <c r="U156" s="141"/>
      <c r="W156" s="515">
        <f>+W154</f>
        <v>6188930338</v>
      </c>
      <c r="X156" s="515"/>
      <c r="Y156" s="515"/>
      <c r="Z156" s="515"/>
      <c r="AA156" s="515"/>
      <c r="AB156" s="515"/>
      <c r="AC156" s="138"/>
      <c r="AD156" s="138"/>
      <c r="AE156" s="515">
        <f>+AE154</f>
        <v>4608519056</v>
      </c>
      <c r="AF156" s="515"/>
      <c r="AG156" s="515"/>
      <c r="AH156" s="515"/>
      <c r="AI156" s="515"/>
      <c r="AJ156" s="515"/>
      <c r="AN156" s="72" t="s">
        <v>234</v>
      </c>
      <c r="AO156" s="72"/>
      <c r="AP156" s="72"/>
      <c r="AQ156" s="72"/>
      <c r="AR156" s="72"/>
      <c r="AS156" s="72"/>
      <c r="AT156" s="72"/>
      <c r="AU156" s="72"/>
      <c r="AV156" s="72"/>
      <c r="AW156" s="72"/>
      <c r="AX156" s="72"/>
      <c r="AY156" s="72"/>
      <c r="AZ156" s="72"/>
      <c r="BA156" s="72"/>
      <c r="BB156" s="72"/>
      <c r="BC156" s="72"/>
      <c r="BD156" s="72"/>
      <c r="BE156" s="72"/>
      <c r="BH156" s="411">
        <f>SUBTOTAL(9,BH151:BM155)</f>
        <v>0</v>
      </c>
      <c r="BI156" s="411"/>
      <c r="BJ156" s="411"/>
      <c r="BK156" s="411"/>
      <c r="BL156" s="411"/>
      <c r="BM156" s="411"/>
      <c r="BO156" s="411">
        <f>SUBTOTAL(9,BO151:BT155)</f>
        <v>0</v>
      </c>
      <c r="BP156" s="411"/>
      <c r="BQ156" s="411"/>
      <c r="BR156" s="411"/>
      <c r="BS156" s="411"/>
      <c r="BT156" s="411"/>
      <c r="BU156" s="142"/>
      <c r="BV156" s="143"/>
      <c r="BW156" s="143"/>
    </row>
    <row r="157" spans="20:21" ht="18" customHeight="1" thickTop="1">
      <c r="T157" s="141"/>
      <c r="U157" s="141"/>
    </row>
    <row r="158" spans="1:57" ht="18" customHeight="1">
      <c r="A158" s="72">
        <v>4</v>
      </c>
      <c r="B158" s="72" t="s">
        <v>223</v>
      </c>
      <c r="C158" s="106" t="s">
        <v>261</v>
      </c>
      <c r="D158" s="106"/>
      <c r="E158" s="106"/>
      <c r="F158" s="106"/>
      <c r="G158" s="106"/>
      <c r="H158" s="106"/>
      <c r="I158" s="106"/>
      <c r="J158" s="106"/>
      <c r="K158" s="106"/>
      <c r="L158" s="106"/>
      <c r="M158" s="106"/>
      <c r="N158" s="106"/>
      <c r="O158" s="106"/>
      <c r="P158" s="106"/>
      <c r="Q158" s="106"/>
      <c r="R158" s="106"/>
      <c r="S158" s="106"/>
      <c r="T158" s="429"/>
      <c r="U158" s="429"/>
      <c r="W158" s="445" t="s">
        <v>391</v>
      </c>
      <c r="X158" s="445"/>
      <c r="Y158" s="445"/>
      <c r="Z158" s="445"/>
      <c r="AA158" s="445"/>
      <c r="AB158" s="445"/>
      <c r="AE158" s="446" t="s">
        <v>677</v>
      </c>
      <c r="AF158" s="446"/>
      <c r="AG158" s="446"/>
      <c r="AH158" s="446"/>
      <c r="AI158" s="446"/>
      <c r="AJ158" s="446"/>
      <c r="AL158" s="72">
        <v>3</v>
      </c>
      <c r="AM158" s="72" t="s">
        <v>223</v>
      </c>
      <c r="AN158" s="106" t="s">
        <v>262</v>
      </c>
      <c r="AO158" s="106"/>
      <c r="AP158" s="106"/>
      <c r="AQ158" s="106"/>
      <c r="AR158" s="106"/>
      <c r="AS158" s="106"/>
      <c r="AT158" s="106"/>
      <c r="AU158" s="106"/>
      <c r="AV158" s="106"/>
      <c r="AW158" s="106"/>
      <c r="AX158" s="106"/>
      <c r="AY158" s="106"/>
      <c r="AZ158" s="106"/>
      <c r="BA158" s="106"/>
      <c r="BB158" s="106"/>
      <c r="BC158" s="106"/>
      <c r="BD158" s="106"/>
      <c r="BE158" s="106"/>
    </row>
    <row r="159" spans="3:73" ht="18" customHeight="1">
      <c r="C159" s="136"/>
      <c r="D159" s="136"/>
      <c r="E159" s="136"/>
      <c r="F159" s="136"/>
      <c r="G159" s="136"/>
      <c r="H159" s="136"/>
      <c r="I159" s="136"/>
      <c r="J159" s="136"/>
      <c r="K159" s="136"/>
      <c r="L159" s="136"/>
      <c r="M159" s="136"/>
      <c r="N159" s="136"/>
      <c r="O159" s="136"/>
      <c r="P159" s="136"/>
      <c r="Q159" s="136"/>
      <c r="R159" s="136"/>
      <c r="S159" s="136"/>
      <c r="T159" s="132"/>
      <c r="U159" s="132"/>
      <c r="W159" s="437" t="s">
        <v>226</v>
      </c>
      <c r="X159" s="438"/>
      <c r="Y159" s="438"/>
      <c r="Z159" s="438"/>
      <c r="AA159" s="438"/>
      <c r="AB159" s="438"/>
      <c r="AC159" s="101"/>
      <c r="AD159" s="101"/>
      <c r="AE159" s="447" t="s">
        <v>226</v>
      </c>
      <c r="AF159" s="438"/>
      <c r="AG159" s="438"/>
      <c r="AH159" s="438"/>
      <c r="AI159" s="438"/>
      <c r="AJ159" s="438"/>
      <c r="AN159" s="136"/>
      <c r="AO159" s="136"/>
      <c r="AP159" s="136"/>
      <c r="AQ159" s="136"/>
      <c r="AR159" s="136"/>
      <c r="AS159" s="136"/>
      <c r="AT159" s="136"/>
      <c r="AU159" s="136"/>
      <c r="AV159" s="136"/>
      <c r="AW159" s="136"/>
      <c r="AX159" s="136"/>
      <c r="AY159" s="136"/>
      <c r="AZ159" s="136"/>
      <c r="BA159" s="136"/>
      <c r="BB159" s="136"/>
      <c r="BC159" s="136"/>
      <c r="BD159" s="136"/>
      <c r="BE159" s="136"/>
      <c r="BH159" s="137"/>
      <c r="BI159" s="137"/>
      <c r="BJ159" s="137"/>
      <c r="BK159" s="137"/>
      <c r="BL159" s="137"/>
      <c r="BM159" s="137"/>
      <c r="BO159" s="137"/>
      <c r="BP159" s="137"/>
      <c r="BQ159" s="137"/>
      <c r="BR159" s="137"/>
      <c r="BS159" s="137"/>
      <c r="BT159" s="137"/>
      <c r="BU159" s="137"/>
    </row>
    <row r="160" spans="3:73" ht="18" customHeight="1">
      <c r="C160" s="71" t="s">
        <v>263</v>
      </c>
      <c r="D160" s="72"/>
      <c r="E160" s="72"/>
      <c r="F160" s="72"/>
      <c r="G160" s="72"/>
      <c r="H160" s="72"/>
      <c r="I160" s="72"/>
      <c r="J160" s="72"/>
      <c r="K160" s="72"/>
      <c r="L160" s="72"/>
      <c r="M160" s="72"/>
      <c r="N160" s="72"/>
      <c r="O160" s="72"/>
      <c r="P160" s="72"/>
      <c r="Q160" s="72"/>
      <c r="R160" s="72"/>
      <c r="S160" s="72"/>
      <c r="T160" s="429"/>
      <c r="U160" s="429"/>
      <c r="W160" s="484">
        <f>'[1]lien ket'!F36</f>
        <v>0</v>
      </c>
      <c r="X160" s="484"/>
      <c r="Y160" s="484"/>
      <c r="Z160" s="484"/>
      <c r="AA160" s="484"/>
      <c r="AB160" s="484"/>
      <c r="AC160" s="149"/>
      <c r="AD160" s="149"/>
      <c r="AE160" s="484">
        <f>'[1]lien ket'!J36</f>
        <v>0</v>
      </c>
      <c r="AF160" s="484"/>
      <c r="AG160" s="484"/>
      <c r="AH160" s="484"/>
      <c r="AI160" s="484"/>
      <c r="AJ160" s="484"/>
      <c r="AN160" s="71" t="s">
        <v>264</v>
      </c>
      <c r="AO160" s="72"/>
      <c r="AP160" s="72"/>
      <c r="AQ160" s="72"/>
      <c r="AR160" s="72"/>
      <c r="AS160" s="72"/>
      <c r="AT160" s="72"/>
      <c r="AU160" s="72"/>
      <c r="AV160" s="72"/>
      <c r="AW160" s="72"/>
      <c r="AX160" s="72"/>
      <c r="AY160" s="72"/>
      <c r="AZ160" s="72"/>
      <c r="BA160" s="72"/>
      <c r="BB160" s="72"/>
      <c r="BC160" s="72"/>
      <c r="BD160" s="72"/>
      <c r="BE160" s="72"/>
      <c r="BH160" s="427"/>
      <c r="BI160" s="427"/>
      <c r="BJ160" s="427"/>
      <c r="BK160" s="427"/>
      <c r="BL160" s="427"/>
      <c r="BM160" s="427"/>
      <c r="BO160" s="427"/>
      <c r="BP160" s="427"/>
      <c r="BQ160" s="427"/>
      <c r="BR160" s="427"/>
      <c r="BS160" s="427"/>
      <c r="BT160" s="427"/>
      <c r="BU160" s="52"/>
    </row>
    <row r="161" spans="3:73" ht="18" customHeight="1">
      <c r="C161" s="71" t="s">
        <v>265</v>
      </c>
      <c r="D161" s="72"/>
      <c r="E161" s="72"/>
      <c r="F161" s="72"/>
      <c r="G161" s="72"/>
      <c r="H161" s="72"/>
      <c r="I161" s="72"/>
      <c r="J161" s="72"/>
      <c r="K161" s="72"/>
      <c r="L161" s="72"/>
      <c r="M161" s="72"/>
      <c r="N161" s="72"/>
      <c r="O161" s="72"/>
      <c r="P161" s="72"/>
      <c r="Q161" s="72"/>
      <c r="R161" s="72"/>
      <c r="S161" s="72"/>
      <c r="T161" s="429"/>
      <c r="U161" s="429"/>
      <c r="W161" s="514">
        <v>23236375893</v>
      </c>
      <c r="X161" s="514"/>
      <c r="Y161" s="514"/>
      <c r="Z161" s="514"/>
      <c r="AA161" s="514"/>
      <c r="AB161" s="514"/>
      <c r="AC161" s="138"/>
      <c r="AD161" s="138"/>
      <c r="AE161" s="514">
        <v>16470871869</v>
      </c>
      <c r="AF161" s="514"/>
      <c r="AG161" s="514"/>
      <c r="AH161" s="514"/>
      <c r="AI161" s="514"/>
      <c r="AJ161" s="514"/>
      <c r="AN161" s="71" t="s">
        <v>266</v>
      </c>
      <c r="AO161" s="72"/>
      <c r="AP161" s="72"/>
      <c r="AQ161" s="72"/>
      <c r="AR161" s="72"/>
      <c r="AS161" s="72"/>
      <c r="AT161" s="72"/>
      <c r="AU161" s="72"/>
      <c r="AV161" s="72"/>
      <c r="AW161" s="72"/>
      <c r="AX161" s="72"/>
      <c r="AY161" s="72"/>
      <c r="AZ161" s="72"/>
      <c r="BA161" s="72"/>
      <c r="BB161" s="72"/>
      <c r="BC161" s="72"/>
      <c r="BD161" s="72"/>
      <c r="BE161" s="72"/>
      <c r="BH161" s="410"/>
      <c r="BI161" s="410"/>
      <c r="BJ161" s="410"/>
      <c r="BK161" s="410"/>
      <c r="BL161" s="410"/>
      <c r="BM161" s="410"/>
      <c r="BO161" s="410"/>
      <c r="BP161" s="410"/>
      <c r="BQ161" s="410"/>
      <c r="BR161" s="410"/>
      <c r="BS161" s="410"/>
      <c r="BT161" s="410"/>
      <c r="BU161" s="100"/>
    </row>
    <row r="162" spans="3:73" ht="18" customHeight="1">
      <c r="C162" s="71" t="s">
        <v>267</v>
      </c>
      <c r="D162" s="72"/>
      <c r="E162" s="72"/>
      <c r="F162" s="72"/>
      <c r="G162" s="72"/>
      <c r="H162" s="72"/>
      <c r="I162" s="72"/>
      <c r="J162" s="72"/>
      <c r="K162" s="72"/>
      <c r="L162" s="72"/>
      <c r="M162" s="72"/>
      <c r="N162" s="72"/>
      <c r="O162" s="72"/>
      <c r="P162" s="72"/>
      <c r="Q162" s="72"/>
      <c r="R162" s="72"/>
      <c r="S162" s="72"/>
      <c r="T162" s="429"/>
      <c r="U162" s="429"/>
      <c r="W162" s="514">
        <v>498188891</v>
      </c>
      <c r="X162" s="514"/>
      <c r="Y162" s="514"/>
      <c r="Z162" s="514"/>
      <c r="AA162" s="514"/>
      <c r="AB162" s="514"/>
      <c r="AC162" s="138"/>
      <c r="AD162" s="138"/>
      <c r="AE162" s="514">
        <v>421843986</v>
      </c>
      <c r="AF162" s="514"/>
      <c r="AG162" s="514"/>
      <c r="AH162" s="514"/>
      <c r="AI162" s="514"/>
      <c r="AJ162" s="514"/>
      <c r="AN162" s="71" t="s">
        <v>268</v>
      </c>
      <c r="AO162" s="72"/>
      <c r="AP162" s="72"/>
      <c r="AQ162" s="72"/>
      <c r="AR162" s="72"/>
      <c r="AS162" s="72"/>
      <c r="AT162" s="72"/>
      <c r="AU162" s="72"/>
      <c r="AV162" s="72"/>
      <c r="AW162" s="72"/>
      <c r="AX162" s="72"/>
      <c r="AY162" s="72"/>
      <c r="AZ162" s="72"/>
      <c r="BA162" s="72"/>
      <c r="BB162" s="72"/>
      <c r="BC162" s="72"/>
      <c r="BD162" s="72"/>
      <c r="BE162" s="72"/>
      <c r="BH162" s="410"/>
      <c r="BI162" s="410"/>
      <c r="BJ162" s="410"/>
      <c r="BK162" s="410"/>
      <c r="BL162" s="410"/>
      <c r="BM162" s="410"/>
      <c r="BO162" s="410"/>
      <c r="BP162" s="410"/>
      <c r="BQ162" s="410"/>
      <c r="BR162" s="410"/>
      <c r="BS162" s="410"/>
      <c r="BT162" s="410"/>
      <c r="BU162" s="100"/>
    </row>
    <row r="163" spans="3:73" ht="18" customHeight="1">
      <c r="C163" s="51" t="s">
        <v>269</v>
      </c>
      <c r="T163" s="429"/>
      <c r="U163" s="429"/>
      <c r="W163" s="514">
        <v>4016229090</v>
      </c>
      <c r="X163" s="514"/>
      <c r="Y163" s="514"/>
      <c r="Z163" s="514"/>
      <c r="AA163" s="514"/>
      <c r="AB163" s="514"/>
      <c r="AC163" s="138"/>
      <c r="AD163" s="138"/>
      <c r="AE163" s="514">
        <v>3539535885</v>
      </c>
      <c r="AF163" s="514"/>
      <c r="AG163" s="514"/>
      <c r="AH163" s="514"/>
      <c r="AI163" s="514"/>
      <c r="AJ163" s="514"/>
      <c r="AN163" s="51" t="s">
        <v>270</v>
      </c>
      <c r="BH163" s="410"/>
      <c r="BI163" s="410"/>
      <c r="BJ163" s="410"/>
      <c r="BK163" s="410"/>
      <c r="BL163" s="410"/>
      <c r="BM163" s="410"/>
      <c r="BO163" s="410"/>
      <c r="BP163" s="410"/>
      <c r="BQ163" s="410"/>
      <c r="BR163" s="410"/>
      <c r="BS163" s="410"/>
      <c r="BT163" s="410"/>
      <c r="BU163" s="100"/>
    </row>
    <row r="164" spans="3:73" ht="18" customHeight="1">
      <c r="C164" s="51" t="s">
        <v>271</v>
      </c>
      <c r="T164" s="429"/>
      <c r="U164" s="429"/>
      <c r="W164" s="514">
        <v>2130126984</v>
      </c>
      <c r="X164" s="514"/>
      <c r="Y164" s="514"/>
      <c r="Z164" s="514"/>
      <c r="AA164" s="514"/>
      <c r="AB164" s="514"/>
      <c r="AC164" s="138"/>
      <c r="AD164" s="138"/>
      <c r="AE164" s="514">
        <v>1850412163</v>
      </c>
      <c r="AF164" s="514"/>
      <c r="AG164" s="514"/>
      <c r="AH164" s="514"/>
      <c r="AI164" s="514"/>
      <c r="AJ164" s="514"/>
      <c r="AN164" s="51" t="s">
        <v>272</v>
      </c>
      <c r="BH164" s="410"/>
      <c r="BI164" s="410"/>
      <c r="BJ164" s="410"/>
      <c r="BK164" s="410"/>
      <c r="BL164" s="410"/>
      <c r="BM164" s="410"/>
      <c r="BO164" s="410"/>
      <c r="BP164" s="410"/>
      <c r="BQ164" s="410"/>
      <c r="BR164" s="410"/>
      <c r="BS164" s="410"/>
      <c r="BT164" s="410"/>
      <c r="BU164" s="100"/>
    </row>
    <row r="165" spans="3:73" ht="18" customHeight="1">
      <c r="C165" s="51" t="s">
        <v>273</v>
      </c>
      <c r="T165" s="429"/>
      <c r="U165" s="429"/>
      <c r="W165" s="514">
        <f>'[1]lien ket'!F41</f>
        <v>95734400</v>
      </c>
      <c r="X165" s="514"/>
      <c r="Y165" s="514"/>
      <c r="Z165" s="514"/>
      <c r="AA165" s="514"/>
      <c r="AB165" s="514"/>
      <c r="AC165" s="138"/>
      <c r="AD165" s="138"/>
      <c r="AE165" s="514">
        <v>95734400</v>
      </c>
      <c r="AF165" s="514"/>
      <c r="AG165" s="514"/>
      <c r="AH165" s="514"/>
      <c r="AI165" s="514"/>
      <c r="AJ165" s="514"/>
      <c r="AN165" s="51" t="s">
        <v>274</v>
      </c>
      <c r="BH165" s="410"/>
      <c r="BI165" s="410"/>
      <c r="BJ165" s="410"/>
      <c r="BK165" s="410"/>
      <c r="BL165" s="410"/>
      <c r="BM165" s="410"/>
      <c r="BO165" s="410"/>
      <c r="BP165" s="410"/>
      <c r="BQ165" s="410"/>
      <c r="BR165" s="410"/>
      <c r="BS165" s="410"/>
      <c r="BT165" s="410"/>
      <c r="BU165" s="100"/>
    </row>
    <row r="166" spans="3:73" ht="18" customHeight="1" hidden="1" outlineLevel="1">
      <c r="C166" s="51" t="s">
        <v>275</v>
      </c>
      <c r="T166" s="429"/>
      <c r="U166" s="429"/>
      <c r="W166" s="596">
        <f>'[1]lien ket'!F42</f>
        <v>0</v>
      </c>
      <c r="X166" s="596"/>
      <c r="Y166" s="596"/>
      <c r="Z166" s="596"/>
      <c r="AA166" s="596"/>
      <c r="AB166" s="596"/>
      <c r="AC166" s="138"/>
      <c r="AD166" s="138"/>
      <c r="AE166" s="596">
        <f>'[1]lien ket'!J42</f>
        <v>0</v>
      </c>
      <c r="AF166" s="596"/>
      <c r="AG166" s="596"/>
      <c r="AH166" s="596"/>
      <c r="AI166" s="596"/>
      <c r="AJ166" s="596"/>
      <c r="AN166" s="51" t="s">
        <v>276</v>
      </c>
      <c r="BH166" s="451"/>
      <c r="BI166" s="451"/>
      <c r="BJ166" s="451"/>
      <c r="BK166" s="451"/>
      <c r="BL166" s="451"/>
      <c r="BM166" s="451"/>
      <c r="BO166" s="451"/>
      <c r="BP166" s="451"/>
      <c r="BQ166" s="451"/>
      <c r="BR166" s="451"/>
      <c r="BS166" s="451"/>
      <c r="BT166" s="451"/>
      <c r="BU166" s="52"/>
    </row>
    <row r="167" spans="3:73" ht="18" customHeight="1" hidden="1" outlineLevel="1">
      <c r="C167" s="51" t="s">
        <v>277</v>
      </c>
      <c r="T167" s="132"/>
      <c r="U167" s="132"/>
      <c r="W167" s="596">
        <f>'[1]lien ket'!F45</f>
        <v>0</v>
      </c>
      <c r="X167" s="596"/>
      <c r="Y167" s="596"/>
      <c r="Z167" s="596"/>
      <c r="AA167" s="596"/>
      <c r="AB167" s="596"/>
      <c r="AC167" s="138"/>
      <c r="AD167" s="138"/>
      <c r="AE167" s="596">
        <f>'[1]lien ket'!J45</f>
        <v>0</v>
      </c>
      <c r="AF167" s="596"/>
      <c r="AG167" s="596"/>
      <c r="AH167" s="596"/>
      <c r="AI167" s="596"/>
      <c r="AJ167" s="596"/>
      <c r="BH167" s="52"/>
      <c r="BI167" s="52"/>
      <c r="BJ167" s="52"/>
      <c r="BK167" s="52"/>
      <c r="BL167" s="52"/>
      <c r="BM167" s="52"/>
      <c r="BO167" s="52"/>
      <c r="BP167" s="52"/>
      <c r="BQ167" s="52"/>
      <c r="BR167" s="52"/>
      <c r="BS167" s="52"/>
      <c r="BT167" s="52"/>
      <c r="BU167" s="52"/>
    </row>
    <row r="168" spans="3:73" ht="18" customHeight="1" hidden="1" outlineLevel="1">
      <c r="C168" s="51" t="s">
        <v>278</v>
      </c>
      <c r="T168" s="132"/>
      <c r="U168" s="132"/>
      <c r="W168" s="596" t="e">
        <f>'[1]lien ket'!F46</f>
        <v>#REF!</v>
      </c>
      <c r="X168" s="596"/>
      <c r="Y168" s="596"/>
      <c r="Z168" s="596"/>
      <c r="AA168" s="596"/>
      <c r="AB168" s="596"/>
      <c r="AC168" s="138"/>
      <c r="AD168" s="138"/>
      <c r="AE168" s="596" t="e">
        <f>'[1]lien ket'!J46</f>
        <v>#REF!</v>
      </c>
      <c r="AF168" s="596"/>
      <c r="AG168" s="596"/>
      <c r="AH168" s="596"/>
      <c r="AI168" s="596"/>
      <c r="AJ168" s="596"/>
      <c r="BH168" s="52"/>
      <c r="BI168" s="52"/>
      <c r="BJ168" s="52"/>
      <c r="BK168" s="52"/>
      <c r="BL168" s="52"/>
      <c r="BM168" s="52"/>
      <c r="BO168" s="52"/>
      <c r="BP168" s="52"/>
      <c r="BQ168" s="52"/>
      <c r="BR168" s="52"/>
      <c r="BS168" s="52"/>
      <c r="BT168" s="52"/>
      <c r="BU168" s="52"/>
    </row>
    <row r="169" spans="3:75" ht="18" customHeight="1" collapsed="1" thickBot="1">
      <c r="C169" s="423" t="s">
        <v>233</v>
      </c>
      <c r="D169" s="423"/>
      <c r="E169" s="423"/>
      <c r="F169" s="423"/>
      <c r="G169" s="423"/>
      <c r="H169" s="423"/>
      <c r="I169" s="423"/>
      <c r="J169" s="423"/>
      <c r="K169" s="423"/>
      <c r="L169" s="423"/>
      <c r="M169" s="423"/>
      <c r="N169" s="423"/>
      <c r="O169" s="423"/>
      <c r="P169" s="423"/>
      <c r="Q169" s="423"/>
      <c r="R169" s="423"/>
      <c r="S169" s="423"/>
      <c r="T169" s="429"/>
      <c r="U169" s="429"/>
      <c r="W169" s="515">
        <f>+W161+W162+W163+W164+W165</f>
        <v>29976655258</v>
      </c>
      <c r="X169" s="515"/>
      <c r="Y169" s="515"/>
      <c r="Z169" s="515"/>
      <c r="AA169" s="515"/>
      <c r="AB169" s="515"/>
      <c r="AC169" s="138"/>
      <c r="AD169" s="138"/>
      <c r="AE169" s="515">
        <f>+AE161+AE162+AE163+AE164+AE165</f>
        <v>22378398303</v>
      </c>
      <c r="AF169" s="515"/>
      <c r="AG169" s="515"/>
      <c r="AH169" s="515"/>
      <c r="AI169" s="515"/>
      <c r="AJ169" s="515"/>
      <c r="AN169" s="72" t="s">
        <v>279</v>
      </c>
      <c r="AO169" s="72"/>
      <c r="AP169" s="72"/>
      <c r="AQ169" s="72"/>
      <c r="AR169" s="72"/>
      <c r="AS169" s="72"/>
      <c r="AT169" s="72"/>
      <c r="AU169" s="72"/>
      <c r="AV169" s="72"/>
      <c r="AW169" s="72"/>
      <c r="AX169" s="72"/>
      <c r="AY169" s="72"/>
      <c r="AZ169" s="72"/>
      <c r="BA169" s="72"/>
      <c r="BB169" s="72"/>
      <c r="BC169" s="72"/>
      <c r="BD169" s="72"/>
      <c r="BE169" s="72"/>
      <c r="BH169" s="411">
        <f>SUBTOTAL(9,BH160:BM166)</f>
        <v>0</v>
      </c>
      <c r="BI169" s="411"/>
      <c r="BJ169" s="411"/>
      <c r="BK169" s="411"/>
      <c r="BL169" s="411"/>
      <c r="BM169" s="411"/>
      <c r="BO169" s="411">
        <f>SUBTOTAL(9,BO160:BT166)</f>
        <v>0</v>
      </c>
      <c r="BP169" s="411"/>
      <c r="BQ169" s="411"/>
      <c r="BR169" s="411"/>
      <c r="BS169" s="411"/>
      <c r="BT169" s="411"/>
      <c r="BU169" s="142"/>
      <c r="BV169" s="143"/>
      <c r="BW169" s="143"/>
    </row>
    <row r="170" spans="3:65" ht="18" customHeight="1" thickTop="1">
      <c r="C170" s="152"/>
      <c r="D170" s="152"/>
      <c r="E170" s="152"/>
      <c r="F170" s="152"/>
      <c r="G170" s="152"/>
      <c r="H170" s="152"/>
      <c r="I170" s="152"/>
      <c r="J170" s="152"/>
      <c r="K170" s="152"/>
      <c r="L170" s="152"/>
      <c r="M170" s="152"/>
      <c r="N170" s="152"/>
      <c r="O170" s="152"/>
      <c r="P170" s="152"/>
      <c r="Q170" s="152"/>
      <c r="R170" s="152"/>
      <c r="S170" s="152"/>
      <c r="T170" s="153"/>
      <c r="U170" s="153"/>
      <c r="V170" s="152"/>
      <c r="W170" s="152"/>
      <c r="X170" s="152"/>
      <c r="Y170" s="152"/>
      <c r="Z170" s="152"/>
      <c r="AA170" s="152"/>
      <c r="AB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c r="BI170" s="152"/>
      <c r="BJ170" s="152"/>
      <c r="BK170" s="152"/>
      <c r="BL170" s="152"/>
      <c r="BM170" s="152"/>
    </row>
    <row r="171" spans="3:73" ht="18" customHeight="1" outlineLevel="1">
      <c r="C171" s="152" t="s">
        <v>280</v>
      </c>
      <c r="D171" s="152"/>
      <c r="E171" s="152"/>
      <c r="F171" s="152"/>
      <c r="G171" s="152"/>
      <c r="H171" s="152"/>
      <c r="I171" s="152"/>
      <c r="J171" s="152"/>
      <c r="K171" s="152"/>
      <c r="L171" s="152"/>
      <c r="M171" s="152"/>
      <c r="N171" s="152"/>
      <c r="O171" s="152"/>
      <c r="P171" s="152"/>
      <c r="Q171" s="152"/>
      <c r="R171" s="152"/>
      <c r="S171" s="152"/>
      <c r="T171" s="153"/>
      <c r="U171" s="153"/>
      <c r="V171" s="152"/>
      <c r="W171" s="152"/>
      <c r="X171" s="152"/>
      <c r="Y171" s="152"/>
      <c r="Z171" s="152"/>
      <c r="AA171" s="152"/>
      <c r="AB171" s="152"/>
      <c r="AE171" s="422"/>
      <c r="AF171" s="422"/>
      <c r="AG171" s="422"/>
      <c r="AH171" s="422"/>
      <c r="AI171" s="422"/>
      <c r="AJ171" s="422"/>
      <c r="AN171" s="152" t="s">
        <v>281</v>
      </c>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O171" s="595"/>
      <c r="BP171" s="595"/>
      <c r="BQ171" s="595"/>
      <c r="BR171" s="595"/>
      <c r="BS171" s="595"/>
      <c r="BT171" s="595"/>
      <c r="BU171" s="52"/>
    </row>
    <row r="172" spans="3:73" ht="18" customHeight="1" outlineLevel="1">
      <c r="C172" s="152" t="s">
        <v>282</v>
      </c>
      <c r="D172" s="152"/>
      <c r="E172" s="152"/>
      <c r="F172" s="152"/>
      <c r="G172" s="152"/>
      <c r="H172" s="152"/>
      <c r="I172" s="152"/>
      <c r="J172" s="152"/>
      <c r="K172" s="152"/>
      <c r="L172" s="152"/>
      <c r="M172" s="152"/>
      <c r="N172" s="152"/>
      <c r="O172" s="152"/>
      <c r="P172" s="152"/>
      <c r="Q172" s="152"/>
      <c r="R172" s="152"/>
      <c r="S172" s="152"/>
      <c r="T172" s="153"/>
      <c r="U172" s="153"/>
      <c r="V172" s="152"/>
      <c r="W172" s="592">
        <f>W169</f>
        <v>29976655258</v>
      </c>
      <c r="X172" s="593"/>
      <c r="Y172" s="593"/>
      <c r="Z172" s="593"/>
      <c r="AA172" s="593"/>
      <c r="AB172" s="593"/>
      <c r="AE172" s="422">
        <f>AE169</f>
        <v>22378398303</v>
      </c>
      <c r="AF172" s="422"/>
      <c r="AG172" s="422"/>
      <c r="AH172" s="422"/>
      <c r="AI172" s="422"/>
      <c r="AJ172" s="422"/>
      <c r="AN172" s="152" t="s">
        <v>283</v>
      </c>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c r="BK172" s="152"/>
      <c r="BL172" s="152"/>
      <c r="BM172" s="152"/>
      <c r="BO172" s="594"/>
      <c r="BP172" s="594"/>
      <c r="BQ172" s="594"/>
      <c r="BR172" s="594"/>
      <c r="BS172" s="594"/>
      <c r="BT172" s="594"/>
      <c r="BU172" s="52"/>
    </row>
    <row r="173" spans="3:73" ht="18" customHeight="1" outlineLevel="1">
      <c r="C173" s="152" t="s">
        <v>284</v>
      </c>
      <c r="D173" s="152"/>
      <c r="E173" s="152"/>
      <c r="F173" s="152"/>
      <c r="G173" s="152"/>
      <c r="H173" s="152"/>
      <c r="I173" s="152"/>
      <c r="J173" s="152"/>
      <c r="K173" s="152"/>
      <c r="L173" s="152"/>
      <c r="M173" s="152"/>
      <c r="N173" s="152"/>
      <c r="O173" s="152"/>
      <c r="P173" s="152"/>
      <c r="Q173" s="152"/>
      <c r="R173" s="152"/>
      <c r="S173" s="152"/>
      <c r="T173" s="153"/>
      <c r="U173" s="153"/>
      <c r="V173" s="152"/>
      <c r="W173" s="152"/>
      <c r="X173" s="152"/>
      <c r="Y173" s="152"/>
      <c r="Z173" s="152"/>
      <c r="AA173" s="152"/>
      <c r="AB173" s="152"/>
      <c r="AE173" s="422"/>
      <c r="AF173" s="422"/>
      <c r="AG173" s="422"/>
      <c r="AH173" s="422"/>
      <c r="AI173" s="422"/>
      <c r="AJ173" s="422"/>
      <c r="AN173" s="152" t="s">
        <v>285</v>
      </c>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c r="BI173" s="152"/>
      <c r="BJ173" s="152"/>
      <c r="BK173" s="152"/>
      <c r="BL173" s="152"/>
      <c r="BM173" s="152"/>
      <c r="BO173" s="594"/>
      <c r="BP173" s="594"/>
      <c r="BQ173" s="594"/>
      <c r="BR173" s="594"/>
      <c r="BS173" s="594"/>
      <c r="BT173" s="594"/>
      <c r="BU173" s="52"/>
    </row>
    <row r="174" spans="1:57" ht="18" customHeight="1" hidden="1">
      <c r="A174" s="72">
        <v>5</v>
      </c>
      <c r="B174" s="72" t="s">
        <v>223</v>
      </c>
      <c r="C174" s="106" t="s">
        <v>286</v>
      </c>
      <c r="D174" s="106"/>
      <c r="E174" s="106"/>
      <c r="F174" s="106"/>
      <c r="G174" s="106"/>
      <c r="H174" s="106"/>
      <c r="I174" s="106"/>
      <c r="J174" s="106"/>
      <c r="K174" s="106"/>
      <c r="L174" s="106"/>
      <c r="M174" s="106"/>
      <c r="N174" s="106"/>
      <c r="O174" s="106"/>
      <c r="P174" s="106"/>
      <c r="Q174" s="106"/>
      <c r="R174" s="106"/>
      <c r="S174" s="106"/>
      <c r="T174" s="154"/>
      <c r="U174" s="141"/>
      <c r="W174" s="448" t="s">
        <v>236</v>
      </c>
      <c r="X174" s="448"/>
      <c r="Y174" s="448"/>
      <c r="Z174" s="448"/>
      <c r="AA174" s="448"/>
      <c r="AB174" s="448"/>
      <c r="AE174" s="449" t="s">
        <v>237</v>
      </c>
      <c r="AF174" s="449"/>
      <c r="AG174" s="449"/>
      <c r="AH174" s="449"/>
      <c r="AI174" s="449"/>
      <c r="AJ174" s="449"/>
      <c r="AL174" s="72">
        <v>4</v>
      </c>
      <c r="AM174" s="72" t="s">
        <v>223</v>
      </c>
      <c r="AN174" s="106" t="s">
        <v>287</v>
      </c>
      <c r="AO174" s="106"/>
      <c r="AP174" s="106"/>
      <c r="AQ174" s="106"/>
      <c r="AR174" s="106"/>
      <c r="AS174" s="106"/>
      <c r="AT174" s="106"/>
      <c r="AU174" s="106"/>
      <c r="AV174" s="106"/>
      <c r="AW174" s="106"/>
      <c r="AX174" s="106"/>
      <c r="AY174" s="106"/>
      <c r="AZ174" s="106"/>
      <c r="BA174" s="106"/>
      <c r="BB174" s="106"/>
      <c r="BC174" s="106"/>
      <c r="BD174" s="106"/>
      <c r="BE174" s="106"/>
    </row>
    <row r="175" spans="3:73" ht="18" customHeight="1" hidden="1">
      <c r="C175" s="136"/>
      <c r="D175" s="136"/>
      <c r="E175" s="136"/>
      <c r="F175" s="136"/>
      <c r="G175" s="136"/>
      <c r="H175" s="136"/>
      <c r="I175" s="136"/>
      <c r="J175" s="136"/>
      <c r="K175" s="136"/>
      <c r="L175" s="136"/>
      <c r="M175" s="136"/>
      <c r="N175" s="136"/>
      <c r="O175" s="136"/>
      <c r="P175" s="136"/>
      <c r="Q175" s="136"/>
      <c r="R175" s="136"/>
      <c r="S175" s="136"/>
      <c r="T175" s="132"/>
      <c r="U175" s="132"/>
      <c r="W175" s="437" t="s">
        <v>226</v>
      </c>
      <c r="X175" s="438"/>
      <c r="Y175" s="438"/>
      <c r="Z175" s="438"/>
      <c r="AA175" s="438"/>
      <c r="AB175" s="438"/>
      <c r="AC175" s="101"/>
      <c r="AD175" s="101"/>
      <c r="AE175" s="447" t="s">
        <v>226</v>
      </c>
      <c r="AF175" s="438"/>
      <c r="AG175" s="438"/>
      <c r="AH175" s="438"/>
      <c r="AI175" s="438"/>
      <c r="AJ175" s="438"/>
      <c r="AN175" s="136"/>
      <c r="AO175" s="136"/>
      <c r="AP175" s="136"/>
      <c r="AQ175" s="136"/>
      <c r="AR175" s="136"/>
      <c r="AS175" s="136"/>
      <c r="AT175" s="136"/>
      <c r="AU175" s="136"/>
      <c r="AV175" s="136"/>
      <c r="AW175" s="136"/>
      <c r="AX175" s="136"/>
      <c r="AY175" s="136"/>
      <c r="AZ175" s="136"/>
      <c r="BA175" s="136"/>
      <c r="BB175" s="136"/>
      <c r="BC175" s="136"/>
      <c r="BD175" s="136"/>
      <c r="BE175" s="136"/>
      <c r="BH175" s="137"/>
      <c r="BI175" s="137"/>
      <c r="BJ175" s="137"/>
      <c r="BK175" s="137"/>
      <c r="BL175" s="137"/>
      <c r="BM175" s="137"/>
      <c r="BO175" s="137"/>
      <c r="BP175" s="137"/>
      <c r="BQ175" s="137"/>
      <c r="BR175" s="137"/>
      <c r="BS175" s="137"/>
      <c r="BT175" s="137"/>
      <c r="BU175" s="137"/>
    </row>
    <row r="176" spans="3:73" ht="18" customHeight="1" hidden="1">
      <c r="C176" s="51" t="s">
        <v>288</v>
      </c>
      <c r="T176" s="415"/>
      <c r="U176" s="415"/>
      <c r="W176" s="591">
        <f>'[1]lien ket'!F51</f>
        <v>0</v>
      </c>
      <c r="X176" s="591"/>
      <c r="Y176" s="591"/>
      <c r="Z176" s="591"/>
      <c r="AA176" s="591"/>
      <c r="AB176" s="591"/>
      <c r="AC176" s="138"/>
      <c r="AD176" s="138"/>
      <c r="AE176" s="591">
        <f>'[1]lien ket'!J51</f>
        <v>0</v>
      </c>
      <c r="AF176" s="591"/>
      <c r="AG176" s="591"/>
      <c r="AH176" s="591"/>
      <c r="AI176" s="591"/>
      <c r="AJ176" s="591"/>
      <c r="AN176" s="151" t="s">
        <v>289</v>
      </c>
      <c r="BH176" s="410"/>
      <c r="BI176" s="410"/>
      <c r="BJ176" s="410"/>
      <c r="BK176" s="410"/>
      <c r="BL176" s="410"/>
      <c r="BM176" s="410"/>
      <c r="BO176" s="425"/>
      <c r="BP176" s="425"/>
      <c r="BQ176" s="425"/>
      <c r="BR176" s="425"/>
      <c r="BS176" s="425"/>
      <c r="BT176" s="425"/>
      <c r="BU176" s="55"/>
    </row>
    <row r="177" spans="3:73" ht="18" customHeight="1" hidden="1">
      <c r="C177" s="51" t="s">
        <v>290</v>
      </c>
      <c r="T177" s="78"/>
      <c r="U177" s="78"/>
      <c r="W177" s="591">
        <f>'[1]lien ket'!F52</f>
        <v>0</v>
      </c>
      <c r="X177" s="591"/>
      <c r="Y177" s="591"/>
      <c r="Z177" s="591"/>
      <c r="AA177" s="591"/>
      <c r="AB177" s="591"/>
      <c r="AC177" s="138"/>
      <c r="AD177" s="138"/>
      <c r="AE177" s="591">
        <f>'[1]lien ket'!J52</f>
        <v>0</v>
      </c>
      <c r="AF177" s="591"/>
      <c r="AG177" s="591"/>
      <c r="AH177" s="591"/>
      <c r="AI177" s="591"/>
      <c r="AJ177" s="591"/>
      <c r="AN177" s="151"/>
      <c r="BH177" s="100"/>
      <c r="BI177" s="100"/>
      <c r="BJ177" s="100"/>
      <c r="BK177" s="100"/>
      <c r="BL177" s="100"/>
      <c r="BM177" s="100"/>
      <c r="BO177" s="55"/>
      <c r="BP177" s="55"/>
      <c r="BQ177" s="55"/>
      <c r="BR177" s="55"/>
      <c r="BS177" s="55"/>
      <c r="BT177" s="55"/>
      <c r="BU177" s="55"/>
    </row>
    <row r="178" spans="3:73" ht="18" customHeight="1" hidden="1">
      <c r="C178" s="51" t="s">
        <v>291</v>
      </c>
      <c r="T178" s="78"/>
      <c r="U178" s="78"/>
      <c r="W178" s="591">
        <f>'[1]lien ket'!F53</f>
        <v>0</v>
      </c>
      <c r="X178" s="591"/>
      <c r="Y178" s="591"/>
      <c r="Z178" s="591"/>
      <c r="AA178" s="591"/>
      <c r="AB178" s="591"/>
      <c r="AC178" s="138"/>
      <c r="AD178" s="138"/>
      <c r="AE178" s="591">
        <f>'[1]lien ket'!J53</f>
        <v>0</v>
      </c>
      <c r="AF178" s="591"/>
      <c r="AG178" s="591"/>
      <c r="AH178" s="591"/>
      <c r="AI178" s="591"/>
      <c r="AJ178" s="591"/>
      <c r="AN178" s="151"/>
      <c r="BH178" s="100"/>
      <c r="BI178" s="100"/>
      <c r="BJ178" s="100"/>
      <c r="BK178" s="100"/>
      <c r="BL178" s="100"/>
      <c r="BM178" s="100"/>
      <c r="BO178" s="55"/>
      <c r="BP178" s="55"/>
      <c r="BQ178" s="55"/>
      <c r="BR178" s="55"/>
      <c r="BS178" s="55"/>
      <c r="BT178" s="55"/>
      <c r="BU178" s="55"/>
    </row>
    <row r="179" spans="3:73" ht="18" customHeight="1" hidden="1">
      <c r="C179" s="51" t="s">
        <v>292</v>
      </c>
      <c r="T179" s="78"/>
      <c r="U179" s="78"/>
      <c r="W179" s="591">
        <f>'[1]lien ket'!F54</f>
        <v>0</v>
      </c>
      <c r="X179" s="591"/>
      <c r="Y179" s="591"/>
      <c r="Z179" s="591"/>
      <c r="AA179" s="591"/>
      <c r="AB179" s="591"/>
      <c r="AC179" s="138"/>
      <c r="AD179" s="138"/>
      <c r="AE179" s="591">
        <f>'[1]lien ket'!J54</f>
        <v>0</v>
      </c>
      <c r="AF179" s="591"/>
      <c r="AG179" s="591"/>
      <c r="AH179" s="591"/>
      <c r="AI179" s="591"/>
      <c r="AJ179" s="591"/>
      <c r="AN179" s="151"/>
      <c r="BH179" s="100"/>
      <c r="BI179" s="100"/>
      <c r="BJ179" s="100"/>
      <c r="BK179" s="100"/>
      <c r="BL179" s="100"/>
      <c r="BM179" s="100"/>
      <c r="BO179" s="55"/>
      <c r="BP179" s="55"/>
      <c r="BQ179" s="55"/>
      <c r="BR179" s="55"/>
      <c r="BS179" s="55"/>
      <c r="BT179" s="55"/>
      <c r="BU179" s="55"/>
    </row>
    <row r="180" spans="3:73" ht="18" customHeight="1" hidden="1">
      <c r="C180" s="51" t="s">
        <v>293</v>
      </c>
      <c r="T180" s="78"/>
      <c r="U180" s="78"/>
      <c r="W180" s="591">
        <f>'[1]lien ket'!F55</f>
        <v>0</v>
      </c>
      <c r="X180" s="591"/>
      <c r="Y180" s="591"/>
      <c r="Z180" s="591"/>
      <c r="AA180" s="591"/>
      <c r="AB180" s="591"/>
      <c r="AC180" s="138"/>
      <c r="AD180" s="138"/>
      <c r="AE180" s="591">
        <f>'[1]lien ket'!J55</f>
        <v>0</v>
      </c>
      <c r="AF180" s="591"/>
      <c r="AG180" s="591"/>
      <c r="AH180" s="591"/>
      <c r="AI180" s="591"/>
      <c r="AJ180" s="591"/>
      <c r="AN180" s="151"/>
      <c r="BH180" s="100"/>
      <c r="BI180" s="100"/>
      <c r="BJ180" s="100"/>
      <c r="BK180" s="100"/>
      <c r="BL180" s="100"/>
      <c r="BM180" s="100"/>
      <c r="BO180" s="55"/>
      <c r="BP180" s="55"/>
      <c r="BQ180" s="55"/>
      <c r="BR180" s="55"/>
      <c r="BS180" s="55"/>
      <c r="BT180" s="55"/>
      <c r="BU180" s="55"/>
    </row>
    <row r="181" spans="3:73" ht="18" customHeight="1" hidden="1">
      <c r="C181" s="51" t="s">
        <v>294</v>
      </c>
      <c r="T181" s="415"/>
      <c r="U181" s="415"/>
      <c r="W181" s="591">
        <f>'[1]lien ket'!F56</f>
        <v>0</v>
      </c>
      <c r="X181" s="591"/>
      <c r="Y181" s="591"/>
      <c r="Z181" s="591"/>
      <c r="AA181" s="591"/>
      <c r="AB181" s="591"/>
      <c r="AC181" s="145"/>
      <c r="AD181" s="145"/>
      <c r="AE181" s="591">
        <f>'[1]lien ket'!J56</f>
        <v>0</v>
      </c>
      <c r="AF181" s="591"/>
      <c r="AG181" s="591"/>
      <c r="AH181" s="591"/>
      <c r="AI181" s="591"/>
      <c r="AJ181" s="591"/>
      <c r="AN181" s="151"/>
      <c r="BH181" s="100"/>
      <c r="BI181" s="100"/>
      <c r="BJ181" s="100"/>
      <c r="BK181" s="100"/>
      <c r="BL181" s="100"/>
      <c r="BM181" s="100"/>
      <c r="BO181" s="55"/>
      <c r="BP181" s="55"/>
      <c r="BQ181" s="55"/>
      <c r="BR181" s="55"/>
      <c r="BS181" s="55"/>
      <c r="BT181" s="55"/>
      <c r="BU181" s="55"/>
    </row>
    <row r="182" spans="3:73" ht="18" customHeight="1" hidden="1">
      <c r="C182" s="423" t="s">
        <v>233</v>
      </c>
      <c r="D182" s="423"/>
      <c r="E182" s="423"/>
      <c r="F182" s="423"/>
      <c r="G182" s="423"/>
      <c r="H182" s="423"/>
      <c r="I182" s="423"/>
      <c r="J182" s="423"/>
      <c r="K182" s="423"/>
      <c r="L182" s="423"/>
      <c r="M182" s="423"/>
      <c r="N182" s="423"/>
      <c r="O182" s="423"/>
      <c r="P182" s="423"/>
      <c r="Q182" s="423"/>
      <c r="R182" s="423"/>
      <c r="S182" s="423"/>
      <c r="T182" s="72"/>
      <c r="W182" s="515">
        <f>SUBTOTAL(9,W176:AB181)</f>
        <v>0</v>
      </c>
      <c r="X182" s="515"/>
      <c r="Y182" s="515"/>
      <c r="Z182" s="515"/>
      <c r="AA182" s="515"/>
      <c r="AB182" s="515"/>
      <c r="AC182" s="138"/>
      <c r="AD182" s="138"/>
      <c r="AE182" s="515">
        <f>SUBTOTAL(9,AE176:AJ181)</f>
        <v>0</v>
      </c>
      <c r="AF182" s="515"/>
      <c r="AG182" s="515"/>
      <c r="AH182" s="515"/>
      <c r="AI182" s="515"/>
      <c r="AJ182" s="515"/>
      <c r="AN182" s="72" t="s">
        <v>234</v>
      </c>
      <c r="AO182" s="72"/>
      <c r="AP182" s="72"/>
      <c r="AQ182" s="72"/>
      <c r="AR182" s="72"/>
      <c r="AS182" s="72"/>
      <c r="AT182" s="72"/>
      <c r="AU182" s="72"/>
      <c r="AV182" s="72"/>
      <c r="AW182" s="72"/>
      <c r="AX182" s="72"/>
      <c r="AY182" s="72"/>
      <c r="AZ182" s="72"/>
      <c r="BA182" s="72"/>
      <c r="BB182" s="72"/>
      <c r="BC182" s="72"/>
      <c r="BD182" s="72"/>
      <c r="BE182" s="72"/>
      <c r="BH182" s="411">
        <f>SUBTOTAL(9,BH176:BM181)</f>
        <v>0</v>
      </c>
      <c r="BI182" s="411"/>
      <c r="BJ182" s="411"/>
      <c r="BK182" s="411"/>
      <c r="BL182" s="411"/>
      <c r="BM182" s="411"/>
      <c r="BO182" s="411">
        <f>SUBTOTAL(9,BO176:BT181)</f>
        <v>0</v>
      </c>
      <c r="BP182" s="411"/>
      <c r="BQ182" s="411"/>
      <c r="BR182" s="411"/>
      <c r="BS182" s="411"/>
      <c r="BT182" s="411"/>
      <c r="BU182" s="142"/>
    </row>
    <row r="183" spans="3:65" ht="11.25" customHeight="1" hidden="1">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c r="BI183" s="152"/>
      <c r="BJ183" s="152"/>
      <c r="BK183" s="152"/>
      <c r="BL183" s="152"/>
      <c r="BM183" s="152"/>
    </row>
    <row r="184" spans="3:65" ht="49.5" customHeight="1" hidden="1">
      <c r="C184" s="428" t="s">
        <v>295</v>
      </c>
      <c r="D184" s="428"/>
      <c r="E184" s="428"/>
      <c r="F184" s="428"/>
      <c r="G184" s="428"/>
      <c r="H184" s="428"/>
      <c r="I184" s="428"/>
      <c r="J184" s="428"/>
      <c r="K184" s="428"/>
      <c r="L184" s="428"/>
      <c r="M184" s="428"/>
      <c r="N184" s="428"/>
      <c r="O184" s="428"/>
      <c r="P184" s="428"/>
      <c r="Q184" s="428"/>
      <c r="R184" s="428"/>
      <c r="S184" s="428"/>
      <c r="T184" s="428"/>
      <c r="U184" s="428"/>
      <c r="V184" s="428"/>
      <c r="W184" s="428"/>
      <c r="X184" s="428"/>
      <c r="Y184" s="428"/>
      <c r="Z184" s="428"/>
      <c r="AA184" s="428"/>
      <c r="AB184" s="428"/>
      <c r="AC184" s="428"/>
      <c r="AD184" s="428"/>
      <c r="AE184" s="428"/>
      <c r="AF184" s="428"/>
      <c r="AG184" s="428"/>
      <c r="AH184" s="428"/>
      <c r="AI184" s="428"/>
      <c r="AJ184" s="428"/>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c r="BI184" s="152"/>
      <c r="BJ184" s="152"/>
      <c r="BK184" s="152"/>
      <c r="BL184" s="152"/>
      <c r="BM184" s="152"/>
    </row>
    <row r="185" spans="3:65" ht="19.5" customHeight="1" hidden="1">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N185" s="152"/>
      <c r="AO185" s="152"/>
      <c r="AP185" s="152"/>
      <c r="AQ185" s="152"/>
      <c r="AR185" s="152"/>
      <c r="AS185" s="152"/>
      <c r="AT185" s="152"/>
      <c r="AU185" s="152"/>
      <c r="AV185" s="152"/>
      <c r="AW185" s="152"/>
      <c r="AX185" s="152"/>
      <c r="AY185" s="152"/>
      <c r="AZ185" s="152"/>
      <c r="BA185" s="152"/>
      <c r="BB185" s="152"/>
      <c r="BC185" s="152"/>
      <c r="BD185" s="152"/>
      <c r="BE185" s="152"/>
      <c r="BF185" s="152"/>
      <c r="BG185" s="152"/>
      <c r="BH185" s="152"/>
      <c r="BI185" s="152"/>
      <c r="BJ185" s="152"/>
      <c r="BK185" s="152"/>
      <c r="BL185" s="152"/>
      <c r="BM185" s="152"/>
    </row>
    <row r="186" spans="1:65" ht="19.5" customHeight="1" hidden="1" outlineLevel="1">
      <c r="A186" s="72">
        <v>8</v>
      </c>
      <c r="B186" s="72" t="s">
        <v>223</v>
      </c>
      <c r="C186" s="106" t="s">
        <v>296</v>
      </c>
      <c r="D186" s="106"/>
      <c r="E186" s="106"/>
      <c r="F186" s="106"/>
      <c r="G186" s="106"/>
      <c r="H186" s="106"/>
      <c r="I186" s="106"/>
      <c r="J186" s="106"/>
      <c r="K186" s="106"/>
      <c r="L186" s="106"/>
      <c r="M186" s="106"/>
      <c r="N186" s="106"/>
      <c r="O186" s="106"/>
      <c r="P186" s="106"/>
      <c r="Q186" s="106"/>
      <c r="R186" s="106"/>
      <c r="S186" s="106"/>
      <c r="T186" s="154"/>
      <c r="U186" s="141"/>
      <c r="AN186" s="152"/>
      <c r="AO186" s="152"/>
      <c r="AP186" s="152"/>
      <c r="AQ186" s="152"/>
      <c r="AR186" s="152"/>
      <c r="AS186" s="152"/>
      <c r="AT186" s="152"/>
      <c r="AU186" s="152"/>
      <c r="AV186" s="152"/>
      <c r="AW186" s="152"/>
      <c r="AX186" s="152"/>
      <c r="AY186" s="152"/>
      <c r="AZ186" s="152"/>
      <c r="BA186" s="152"/>
      <c r="BB186" s="152"/>
      <c r="BC186" s="152"/>
      <c r="BD186" s="152"/>
      <c r="BE186" s="152"/>
      <c r="BF186" s="152"/>
      <c r="BG186" s="152"/>
      <c r="BH186" s="152"/>
      <c r="BI186" s="152"/>
      <c r="BJ186" s="152"/>
      <c r="BK186" s="152"/>
      <c r="BL186" s="152"/>
      <c r="BM186" s="152"/>
    </row>
    <row r="187" spans="3:65" ht="19.5" customHeight="1" hidden="1" outlineLevel="1">
      <c r="C187" s="136"/>
      <c r="D187" s="136"/>
      <c r="E187" s="136"/>
      <c r="F187" s="136"/>
      <c r="G187" s="136"/>
      <c r="H187" s="136"/>
      <c r="I187" s="136"/>
      <c r="J187" s="136"/>
      <c r="K187" s="136"/>
      <c r="L187" s="136"/>
      <c r="M187" s="136"/>
      <c r="N187" s="136"/>
      <c r="O187" s="136"/>
      <c r="P187" s="136"/>
      <c r="Q187" s="136"/>
      <c r="R187" s="136"/>
      <c r="S187" s="136"/>
      <c r="T187" s="429"/>
      <c r="U187" s="429"/>
      <c r="W187" s="448" t="s">
        <v>297</v>
      </c>
      <c r="X187" s="448"/>
      <c r="Y187" s="448"/>
      <c r="Z187" s="448"/>
      <c r="AA187" s="448"/>
      <c r="AB187" s="448"/>
      <c r="AC187" s="101"/>
      <c r="AD187" s="101"/>
      <c r="AE187" s="449" t="s">
        <v>298</v>
      </c>
      <c r="AF187" s="449"/>
      <c r="AG187" s="449"/>
      <c r="AH187" s="449"/>
      <c r="AI187" s="449"/>
      <c r="AJ187" s="449"/>
      <c r="AN187" s="152"/>
      <c r="AO187" s="152"/>
      <c r="AP187" s="152"/>
      <c r="AQ187" s="152"/>
      <c r="AR187" s="152"/>
      <c r="AS187" s="152"/>
      <c r="AT187" s="152"/>
      <c r="AU187" s="152"/>
      <c r="AV187" s="152"/>
      <c r="AW187" s="152"/>
      <c r="AX187" s="152"/>
      <c r="AY187" s="152"/>
      <c r="AZ187" s="152"/>
      <c r="BA187" s="152"/>
      <c r="BB187" s="152"/>
      <c r="BC187" s="152"/>
      <c r="BD187" s="152"/>
      <c r="BE187" s="152"/>
      <c r="BF187" s="152"/>
      <c r="BG187" s="152"/>
      <c r="BH187" s="152"/>
      <c r="BI187" s="152"/>
      <c r="BJ187" s="152"/>
      <c r="BK187" s="152"/>
      <c r="BL187" s="152"/>
      <c r="BM187" s="152"/>
    </row>
    <row r="188" spans="3:65" ht="19.5" customHeight="1" hidden="1" outlineLevel="1">
      <c r="C188" s="136"/>
      <c r="D188" s="136"/>
      <c r="E188" s="136"/>
      <c r="F188" s="136"/>
      <c r="G188" s="136"/>
      <c r="H188" s="136"/>
      <c r="I188" s="136"/>
      <c r="J188" s="136"/>
      <c r="K188" s="136"/>
      <c r="L188" s="136"/>
      <c r="M188" s="136"/>
      <c r="N188" s="136"/>
      <c r="O188" s="136"/>
      <c r="P188" s="136"/>
      <c r="Q188" s="136"/>
      <c r="R188" s="136"/>
      <c r="S188" s="136"/>
      <c r="T188" s="132"/>
      <c r="U188" s="132"/>
      <c r="W188" s="437" t="s">
        <v>226</v>
      </c>
      <c r="X188" s="438"/>
      <c r="Y188" s="438"/>
      <c r="Z188" s="438"/>
      <c r="AA188" s="438"/>
      <c r="AB188" s="438"/>
      <c r="AC188" s="101"/>
      <c r="AD188" s="101"/>
      <c r="AE188" s="447" t="s">
        <v>226</v>
      </c>
      <c r="AF188" s="438"/>
      <c r="AG188" s="438"/>
      <c r="AH188" s="438"/>
      <c r="AI188" s="438"/>
      <c r="AJ188" s="438"/>
      <c r="AN188" s="152"/>
      <c r="AO188" s="152"/>
      <c r="AP188" s="152"/>
      <c r="AQ188" s="152"/>
      <c r="AR188" s="152"/>
      <c r="AS188" s="152"/>
      <c r="AT188" s="152"/>
      <c r="AU188" s="152"/>
      <c r="AV188" s="152"/>
      <c r="AW188" s="152"/>
      <c r="AX188" s="152"/>
      <c r="AY188" s="152"/>
      <c r="AZ188" s="152"/>
      <c r="BA188" s="152"/>
      <c r="BB188" s="152"/>
      <c r="BC188" s="152"/>
      <c r="BD188" s="152"/>
      <c r="BE188" s="152"/>
      <c r="BF188" s="152"/>
      <c r="BG188" s="152"/>
      <c r="BH188" s="152"/>
      <c r="BI188" s="152"/>
      <c r="BJ188" s="152"/>
      <c r="BK188" s="152"/>
      <c r="BL188" s="152"/>
      <c r="BM188" s="152"/>
    </row>
    <row r="189" spans="3:65" ht="19.5" customHeight="1" hidden="1" outlineLevel="1">
      <c r="C189" s="51" t="s">
        <v>299</v>
      </c>
      <c r="T189" s="415"/>
      <c r="U189" s="415"/>
      <c r="W189" s="500"/>
      <c r="X189" s="500"/>
      <c r="Y189" s="500"/>
      <c r="Z189" s="500"/>
      <c r="AA189" s="500"/>
      <c r="AB189" s="500"/>
      <c r="AE189" s="425"/>
      <c r="AF189" s="425"/>
      <c r="AG189" s="425"/>
      <c r="AH189" s="425"/>
      <c r="AI189" s="425"/>
      <c r="AJ189" s="425"/>
      <c r="AN189" s="152"/>
      <c r="AO189" s="152"/>
      <c r="AP189" s="152"/>
      <c r="AQ189" s="152"/>
      <c r="AR189" s="152"/>
      <c r="AS189" s="152"/>
      <c r="AT189" s="152"/>
      <c r="AU189" s="152"/>
      <c r="AV189" s="152"/>
      <c r="AW189" s="152"/>
      <c r="AX189" s="152"/>
      <c r="AY189" s="152"/>
      <c r="AZ189" s="152"/>
      <c r="BA189" s="152"/>
      <c r="BB189" s="152"/>
      <c r="BC189" s="152"/>
      <c r="BD189" s="152"/>
      <c r="BE189" s="152"/>
      <c r="BF189" s="152"/>
      <c r="BG189" s="152"/>
      <c r="BH189" s="152"/>
      <c r="BI189" s="152"/>
      <c r="BJ189" s="152"/>
      <c r="BK189" s="152"/>
      <c r="BL189" s="152"/>
      <c r="BM189" s="152"/>
    </row>
    <row r="190" spans="3:65" ht="19.5" customHeight="1" hidden="1" outlineLevel="1">
      <c r="C190" s="51" t="s">
        <v>300</v>
      </c>
      <c r="T190" s="78"/>
      <c r="U190" s="78"/>
      <c r="W190" s="500"/>
      <c r="X190" s="500"/>
      <c r="Y190" s="500"/>
      <c r="Z190" s="500"/>
      <c r="AA190" s="500"/>
      <c r="AB190" s="500"/>
      <c r="AE190" s="425"/>
      <c r="AF190" s="425"/>
      <c r="AG190" s="425"/>
      <c r="AH190" s="425"/>
      <c r="AI190" s="425"/>
      <c r="AJ190" s="425"/>
      <c r="AN190" s="152"/>
      <c r="AO190" s="152"/>
      <c r="AP190" s="152"/>
      <c r="AQ190" s="152"/>
      <c r="AR190" s="152"/>
      <c r="AS190" s="152"/>
      <c r="AT190" s="152"/>
      <c r="AU190" s="152"/>
      <c r="AV190" s="152"/>
      <c r="AW190" s="152"/>
      <c r="AX190" s="152"/>
      <c r="AY190" s="152"/>
      <c r="AZ190" s="152"/>
      <c r="BA190" s="152"/>
      <c r="BB190" s="152"/>
      <c r="BC190" s="152"/>
      <c r="BD190" s="152"/>
      <c r="BE190" s="152"/>
      <c r="BF190" s="152"/>
      <c r="BG190" s="152"/>
      <c r="BH190" s="152"/>
      <c r="BI190" s="152"/>
      <c r="BJ190" s="152"/>
      <c r="BK190" s="152"/>
      <c r="BL190" s="152"/>
      <c r="BM190" s="152"/>
    </row>
    <row r="191" spans="3:65" ht="19.5" customHeight="1" hidden="1" outlineLevel="1">
      <c r="C191" s="51" t="s">
        <v>301</v>
      </c>
      <c r="T191" s="415"/>
      <c r="U191" s="415"/>
      <c r="W191" s="500"/>
      <c r="X191" s="500"/>
      <c r="Y191" s="500"/>
      <c r="Z191" s="500"/>
      <c r="AA191" s="500"/>
      <c r="AB191" s="500"/>
      <c r="AC191" s="155"/>
      <c r="AD191" s="155"/>
      <c r="AE191" s="500"/>
      <c r="AF191" s="500"/>
      <c r="AG191" s="500"/>
      <c r="AH191" s="500"/>
      <c r="AI191" s="500"/>
      <c r="AJ191" s="500"/>
      <c r="AN191" s="152"/>
      <c r="AO191" s="152"/>
      <c r="AP191" s="152"/>
      <c r="AQ191" s="152"/>
      <c r="AR191" s="152"/>
      <c r="AS191" s="152"/>
      <c r="AT191" s="152"/>
      <c r="AU191" s="152"/>
      <c r="AV191" s="152"/>
      <c r="AW191" s="152"/>
      <c r="AX191" s="152"/>
      <c r="AY191" s="152"/>
      <c r="AZ191" s="152"/>
      <c r="BA191" s="152"/>
      <c r="BB191" s="152"/>
      <c r="BC191" s="152"/>
      <c r="BD191" s="152"/>
      <c r="BE191" s="152"/>
      <c r="BF191" s="152"/>
      <c r="BG191" s="152"/>
      <c r="BH191" s="152"/>
      <c r="BI191" s="152"/>
      <c r="BJ191" s="152"/>
      <c r="BK191" s="152"/>
      <c r="BL191" s="152"/>
      <c r="BM191" s="152"/>
    </row>
    <row r="192" spans="3:65" ht="19.5" customHeight="1" hidden="1" outlineLevel="1">
      <c r="C192" s="423" t="s">
        <v>233</v>
      </c>
      <c r="D192" s="423"/>
      <c r="E192" s="423"/>
      <c r="F192" s="423"/>
      <c r="G192" s="423"/>
      <c r="H192" s="423"/>
      <c r="I192" s="423"/>
      <c r="J192" s="423"/>
      <c r="K192" s="423"/>
      <c r="L192" s="423"/>
      <c r="M192" s="423"/>
      <c r="N192" s="423"/>
      <c r="O192" s="423"/>
      <c r="P192" s="423"/>
      <c r="Q192" s="423"/>
      <c r="R192" s="423"/>
      <c r="S192" s="423"/>
      <c r="T192" s="72"/>
      <c r="W192" s="411">
        <f>SUBTOTAL(9,W189:AB191)</f>
        <v>0</v>
      </c>
      <c r="X192" s="411"/>
      <c r="Y192" s="411"/>
      <c r="Z192" s="411"/>
      <c r="AA192" s="411"/>
      <c r="AB192" s="411"/>
      <c r="AE192" s="411">
        <f>SUBTOTAL(9,AE189:AJ191)</f>
        <v>0</v>
      </c>
      <c r="AF192" s="411"/>
      <c r="AG192" s="411"/>
      <c r="AH192" s="411"/>
      <c r="AI192" s="411"/>
      <c r="AJ192" s="411"/>
      <c r="AN192" s="152"/>
      <c r="AO192" s="152"/>
      <c r="AP192" s="152"/>
      <c r="AQ192" s="152"/>
      <c r="AR192" s="152"/>
      <c r="AS192" s="152"/>
      <c r="AT192" s="152"/>
      <c r="AU192" s="152"/>
      <c r="AV192" s="152"/>
      <c r="AW192" s="152"/>
      <c r="AX192" s="152"/>
      <c r="AY192" s="152"/>
      <c r="AZ192" s="152"/>
      <c r="BA192" s="152"/>
      <c r="BB192" s="152"/>
      <c r="BC192" s="152"/>
      <c r="BD192" s="152"/>
      <c r="BE192" s="152"/>
      <c r="BF192" s="152"/>
      <c r="BG192" s="152"/>
      <c r="BH192" s="152"/>
      <c r="BI192" s="152"/>
      <c r="BJ192" s="152"/>
      <c r="BK192" s="152"/>
      <c r="BL192" s="152"/>
      <c r="BM192" s="152"/>
    </row>
    <row r="193" spans="3:65" ht="19.5" customHeight="1" hidden="1" outlineLevel="1">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N193" s="152"/>
      <c r="AO193" s="152"/>
      <c r="AP193" s="152"/>
      <c r="AQ193" s="152"/>
      <c r="AR193" s="152"/>
      <c r="AS193" s="152"/>
      <c r="AT193" s="152"/>
      <c r="AU193" s="152"/>
      <c r="AV193" s="152"/>
      <c r="AW193" s="152"/>
      <c r="AX193" s="152"/>
      <c r="AY193" s="152"/>
      <c r="AZ193" s="152"/>
      <c r="BA193" s="152"/>
      <c r="BB193" s="152"/>
      <c r="BC193" s="152"/>
      <c r="BD193" s="152"/>
      <c r="BE193" s="152"/>
      <c r="BF193" s="152"/>
      <c r="BG193" s="152"/>
      <c r="BH193" s="152"/>
      <c r="BI193" s="152"/>
      <c r="BJ193" s="152"/>
      <c r="BK193" s="152"/>
      <c r="BL193" s="152"/>
      <c r="BM193" s="152"/>
    </row>
    <row r="194" spans="1:65" ht="19.5" customHeight="1" hidden="1" outlineLevel="1">
      <c r="A194" s="72">
        <v>9</v>
      </c>
      <c r="B194" s="72" t="s">
        <v>223</v>
      </c>
      <c r="C194" s="106" t="s">
        <v>302</v>
      </c>
      <c r="D194" s="106"/>
      <c r="E194" s="106"/>
      <c r="F194" s="106"/>
      <c r="G194" s="106"/>
      <c r="H194" s="106"/>
      <c r="I194" s="106"/>
      <c r="J194" s="106"/>
      <c r="K194" s="106"/>
      <c r="L194" s="106"/>
      <c r="M194" s="106"/>
      <c r="N194" s="106"/>
      <c r="O194" s="106"/>
      <c r="P194" s="106"/>
      <c r="Q194" s="106"/>
      <c r="R194" s="106"/>
      <c r="S194" s="106"/>
      <c r="T194" s="154"/>
      <c r="U194" s="141"/>
      <c r="AN194" s="152"/>
      <c r="AO194" s="152"/>
      <c r="AP194" s="152"/>
      <c r="AQ194" s="152"/>
      <c r="AR194" s="152"/>
      <c r="AS194" s="152"/>
      <c r="AT194" s="152"/>
      <c r="AU194" s="152"/>
      <c r="AV194" s="152"/>
      <c r="AW194" s="152"/>
      <c r="AX194" s="152"/>
      <c r="AY194" s="152"/>
      <c r="AZ194" s="152"/>
      <c r="BA194" s="152"/>
      <c r="BB194" s="152"/>
      <c r="BC194" s="152"/>
      <c r="BD194" s="152"/>
      <c r="BE194" s="152"/>
      <c r="BF194" s="152"/>
      <c r="BG194" s="152"/>
      <c r="BH194" s="152"/>
      <c r="BI194" s="152"/>
      <c r="BJ194" s="152"/>
      <c r="BK194" s="152"/>
      <c r="BL194" s="152"/>
      <c r="BM194" s="152"/>
    </row>
    <row r="195" spans="3:65" ht="19.5" customHeight="1" hidden="1" outlineLevel="1">
      <c r="C195" s="136"/>
      <c r="D195" s="136"/>
      <c r="E195" s="136"/>
      <c r="F195" s="136"/>
      <c r="G195" s="136"/>
      <c r="H195" s="136"/>
      <c r="I195" s="136"/>
      <c r="J195" s="136"/>
      <c r="K195" s="136"/>
      <c r="L195" s="136"/>
      <c r="M195" s="136"/>
      <c r="N195" s="136"/>
      <c r="O195" s="136"/>
      <c r="P195" s="136"/>
      <c r="Q195" s="136"/>
      <c r="R195" s="136"/>
      <c r="S195" s="136"/>
      <c r="T195" s="429"/>
      <c r="U195" s="429"/>
      <c r="W195" s="448" t="s">
        <v>297</v>
      </c>
      <c r="X195" s="448"/>
      <c r="Y195" s="448"/>
      <c r="Z195" s="448"/>
      <c r="AA195" s="448"/>
      <c r="AB195" s="448"/>
      <c r="AC195" s="101"/>
      <c r="AD195" s="101"/>
      <c r="AE195" s="449" t="s">
        <v>298</v>
      </c>
      <c r="AF195" s="449"/>
      <c r="AG195" s="449"/>
      <c r="AH195" s="449"/>
      <c r="AI195" s="449"/>
      <c r="AJ195" s="449"/>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row>
    <row r="196" spans="3:65" ht="19.5" customHeight="1" hidden="1" outlineLevel="1">
      <c r="C196" s="136"/>
      <c r="D196" s="136"/>
      <c r="E196" s="136"/>
      <c r="F196" s="136"/>
      <c r="G196" s="136"/>
      <c r="H196" s="136"/>
      <c r="I196" s="136"/>
      <c r="J196" s="136"/>
      <c r="K196" s="136"/>
      <c r="L196" s="136"/>
      <c r="M196" s="136"/>
      <c r="N196" s="136"/>
      <c r="O196" s="136"/>
      <c r="P196" s="136"/>
      <c r="Q196" s="136"/>
      <c r="R196" s="136"/>
      <c r="S196" s="136"/>
      <c r="T196" s="132"/>
      <c r="U196" s="132"/>
      <c r="W196" s="437" t="s">
        <v>226</v>
      </c>
      <c r="X196" s="438"/>
      <c r="Y196" s="438"/>
      <c r="Z196" s="438"/>
      <c r="AA196" s="438"/>
      <c r="AB196" s="438"/>
      <c r="AC196" s="101"/>
      <c r="AD196" s="101"/>
      <c r="AE196" s="447" t="s">
        <v>226</v>
      </c>
      <c r="AF196" s="438"/>
      <c r="AG196" s="438"/>
      <c r="AH196" s="438"/>
      <c r="AI196" s="438"/>
      <c r="AJ196" s="438"/>
      <c r="AN196" s="152"/>
      <c r="AO196" s="152"/>
      <c r="AP196" s="152"/>
      <c r="AQ196" s="152"/>
      <c r="AR196" s="152"/>
      <c r="AS196" s="152"/>
      <c r="AT196" s="152"/>
      <c r="AU196" s="152"/>
      <c r="AV196" s="152"/>
      <c r="AW196" s="152"/>
      <c r="AX196" s="152"/>
      <c r="AY196" s="152"/>
      <c r="AZ196" s="152"/>
      <c r="BA196" s="152"/>
      <c r="BB196" s="152"/>
      <c r="BC196" s="152"/>
      <c r="BD196" s="152"/>
      <c r="BE196" s="152"/>
      <c r="BF196" s="152"/>
      <c r="BG196" s="152"/>
      <c r="BH196" s="152"/>
      <c r="BI196" s="152"/>
      <c r="BJ196" s="152"/>
      <c r="BK196" s="152"/>
      <c r="BL196" s="152"/>
      <c r="BM196" s="152"/>
    </row>
    <row r="197" spans="3:65" ht="19.5" customHeight="1" hidden="1" outlineLevel="1">
      <c r="C197" s="51" t="s">
        <v>303</v>
      </c>
      <c r="T197" s="415"/>
      <c r="U197" s="415"/>
      <c r="W197" s="500"/>
      <c r="X197" s="500"/>
      <c r="Y197" s="500"/>
      <c r="Z197" s="500"/>
      <c r="AA197" s="500"/>
      <c r="AB197" s="500"/>
      <c r="AE197" s="425"/>
      <c r="AF197" s="425"/>
      <c r="AG197" s="425"/>
      <c r="AH197" s="425"/>
      <c r="AI197" s="425"/>
      <c r="AJ197" s="425"/>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c r="BI197" s="152"/>
      <c r="BJ197" s="152"/>
      <c r="BK197" s="152"/>
      <c r="BL197" s="152"/>
      <c r="BM197" s="152"/>
    </row>
    <row r="198" spans="3:65" ht="19.5" customHeight="1" hidden="1" outlineLevel="1">
      <c r="C198" s="51" t="s">
        <v>304</v>
      </c>
      <c r="T198" s="78"/>
      <c r="U198" s="78"/>
      <c r="W198" s="500"/>
      <c r="X198" s="500"/>
      <c r="Y198" s="500"/>
      <c r="Z198" s="500"/>
      <c r="AA198" s="500"/>
      <c r="AB198" s="500"/>
      <c r="AE198" s="425"/>
      <c r="AF198" s="425"/>
      <c r="AG198" s="425"/>
      <c r="AH198" s="425"/>
      <c r="AI198" s="425"/>
      <c r="AJ198" s="425"/>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c r="BI198" s="152"/>
      <c r="BJ198" s="152"/>
      <c r="BK198" s="152"/>
      <c r="BL198" s="152"/>
      <c r="BM198" s="152"/>
    </row>
    <row r="199" spans="3:65" ht="19.5" customHeight="1" hidden="1" outlineLevel="1">
      <c r="C199" s="51" t="s">
        <v>305</v>
      </c>
      <c r="T199" s="415"/>
      <c r="U199" s="415"/>
      <c r="W199" s="500"/>
      <c r="X199" s="500"/>
      <c r="Y199" s="500"/>
      <c r="Z199" s="500"/>
      <c r="AA199" s="500"/>
      <c r="AB199" s="500"/>
      <c r="AC199" s="155"/>
      <c r="AD199" s="155"/>
      <c r="AE199" s="500"/>
      <c r="AF199" s="500"/>
      <c r="AG199" s="500"/>
      <c r="AH199" s="500"/>
      <c r="AI199" s="500"/>
      <c r="AJ199" s="500"/>
      <c r="AN199" s="152"/>
      <c r="AO199" s="152"/>
      <c r="AP199" s="152"/>
      <c r="AQ199" s="152"/>
      <c r="AR199" s="152"/>
      <c r="AS199" s="152"/>
      <c r="AT199" s="152"/>
      <c r="AU199" s="152"/>
      <c r="AV199" s="152"/>
      <c r="AW199" s="152"/>
      <c r="AX199" s="152"/>
      <c r="AY199" s="152"/>
      <c r="AZ199" s="152"/>
      <c r="BA199" s="152"/>
      <c r="BB199" s="152"/>
      <c r="BC199" s="152"/>
      <c r="BD199" s="152"/>
      <c r="BE199" s="152"/>
      <c r="BF199" s="152"/>
      <c r="BG199" s="152"/>
      <c r="BH199" s="152"/>
      <c r="BI199" s="152"/>
      <c r="BJ199" s="152"/>
      <c r="BK199" s="152"/>
      <c r="BL199" s="152"/>
      <c r="BM199" s="152"/>
    </row>
    <row r="200" spans="3:65" ht="19.5" customHeight="1" hidden="1" outlineLevel="1">
      <c r="C200" s="423" t="s">
        <v>233</v>
      </c>
      <c r="D200" s="423"/>
      <c r="E200" s="423"/>
      <c r="F200" s="423"/>
      <c r="G200" s="423"/>
      <c r="H200" s="423"/>
      <c r="I200" s="423"/>
      <c r="J200" s="423"/>
      <c r="K200" s="423"/>
      <c r="L200" s="423"/>
      <c r="M200" s="423"/>
      <c r="N200" s="423"/>
      <c r="O200" s="423"/>
      <c r="P200" s="423"/>
      <c r="Q200" s="423"/>
      <c r="R200" s="423"/>
      <c r="S200" s="423"/>
      <c r="T200" s="72"/>
      <c r="W200" s="411">
        <f>SUBTOTAL(9,W197:AB199)</f>
        <v>0</v>
      </c>
      <c r="X200" s="411"/>
      <c r="Y200" s="411"/>
      <c r="Z200" s="411"/>
      <c r="AA200" s="411"/>
      <c r="AB200" s="411"/>
      <c r="AE200" s="411">
        <f>SUBTOTAL(9,AE197:AJ199)</f>
        <v>0</v>
      </c>
      <c r="AF200" s="411"/>
      <c r="AG200" s="411"/>
      <c r="AH200" s="411"/>
      <c r="AI200" s="411"/>
      <c r="AJ200" s="411"/>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c r="BI200" s="152"/>
      <c r="BJ200" s="152"/>
      <c r="BK200" s="152"/>
      <c r="BL200" s="152"/>
      <c r="BM200" s="152"/>
    </row>
    <row r="201" spans="3:65" ht="19.5" customHeight="1" outlineLevel="1">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N201" s="152"/>
      <c r="AO201" s="152"/>
      <c r="AP201" s="152"/>
      <c r="AQ201" s="152"/>
      <c r="AR201" s="152"/>
      <c r="AS201" s="152"/>
      <c r="AT201" s="152"/>
      <c r="AU201" s="152"/>
      <c r="AV201" s="152"/>
      <c r="AW201" s="152"/>
      <c r="AX201" s="152"/>
      <c r="AY201" s="152"/>
      <c r="AZ201" s="152"/>
      <c r="BA201" s="152"/>
      <c r="BB201" s="152"/>
      <c r="BC201" s="152"/>
      <c r="BD201" s="152"/>
      <c r="BE201" s="152"/>
      <c r="BF201" s="152"/>
      <c r="BG201" s="152"/>
      <c r="BH201" s="152"/>
      <c r="BI201" s="152"/>
      <c r="BJ201" s="152"/>
      <c r="BK201" s="152"/>
      <c r="BL201" s="152"/>
      <c r="BM201" s="152"/>
    </row>
    <row r="202" spans="1:65" ht="19.5" customHeight="1">
      <c r="A202" s="72">
        <v>8</v>
      </c>
      <c r="B202" s="72" t="s">
        <v>223</v>
      </c>
      <c r="C202" s="156" t="s">
        <v>306</v>
      </c>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L202" s="72">
        <v>6</v>
      </c>
      <c r="AM202" s="72" t="s">
        <v>223</v>
      </c>
      <c r="AN202" s="156" t="s">
        <v>307</v>
      </c>
      <c r="AO202" s="152"/>
      <c r="AP202" s="152"/>
      <c r="AQ202" s="152"/>
      <c r="AR202" s="152"/>
      <c r="AS202" s="152"/>
      <c r="AT202" s="152"/>
      <c r="AU202" s="152"/>
      <c r="AV202" s="152"/>
      <c r="AW202" s="152"/>
      <c r="AX202" s="152"/>
      <c r="AY202" s="152"/>
      <c r="AZ202" s="152"/>
      <c r="BA202" s="152"/>
      <c r="BB202" s="152"/>
      <c r="BC202" s="152"/>
      <c r="BD202" s="152"/>
      <c r="BE202" s="152"/>
      <c r="BF202" s="152"/>
      <c r="BG202" s="152"/>
      <c r="BH202" s="152"/>
      <c r="BI202" s="152"/>
      <c r="BJ202" s="152"/>
      <c r="BK202" s="152"/>
      <c r="BL202" s="152"/>
      <c r="BM202" s="152"/>
    </row>
    <row r="203" spans="3:65" ht="19.5" customHeight="1">
      <c r="C203" s="156"/>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N203" s="156"/>
      <c r="AO203" s="152"/>
      <c r="AP203" s="152"/>
      <c r="AQ203" s="152"/>
      <c r="AR203" s="152"/>
      <c r="AS203" s="152"/>
      <c r="AT203" s="152"/>
      <c r="AU203" s="152"/>
      <c r="AV203" s="152"/>
      <c r="AW203" s="152"/>
      <c r="AX203" s="152"/>
      <c r="AY203" s="152"/>
      <c r="AZ203" s="152"/>
      <c r="BA203" s="152"/>
      <c r="BB203" s="152"/>
      <c r="BC203" s="152"/>
      <c r="BD203" s="152"/>
      <c r="BE203" s="152"/>
      <c r="BF203" s="152"/>
      <c r="BG203" s="152"/>
      <c r="BH203" s="152"/>
      <c r="BI203" s="152"/>
      <c r="BJ203" s="152"/>
      <c r="BK203" s="152"/>
      <c r="BL203" s="152"/>
      <c r="BM203" s="152"/>
    </row>
    <row r="204" spans="3:73" ht="19.5" customHeight="1">
      <c r="C204" s="157" t="s">
        <v>308</v>
      </c>
      <c r="D204" s="158"/>
      <c r="E204" s="158"/>
      <c r="F204" s="158"/>
      <c r="G204" s="158"/>
      <c r="H204" s="158"/>
      <c r="I204" s="158"/>
      <c r="J204" s="159"/>
      <c r="K204" s="159"/>
      <c r="L204" s="561" t="s">
        <v>309</v>
      </c>
      <c r="M204" s="579"/>
      <c r="N204" s="579"/>
      <c r="O204" s="579"/>
      <c r="P204" s="561" t="s">
        <v>310</v>
      </c>
      <c r="Q204" s="579"/>
      <c r="R204" s="579"/>
      <c r="S204" s="579"/>
      <c r="T204" s="561" t="s">
        <v>311</v>
      </c>
      <c r="U204" s="579"/>
      <c r="V204" s="579"/>
      <c r="W204" s="579"/>
      <c r="X204" s="561" t="s">
        <v>312</v>
      </c>
      <c r="Y204" s="579"/>
      <c r="Z204" s="579"/>
      <c r="AA204" s="579"/>
      <c r="AB204" s="561" t="s">
        <v>313</v>
      </c>
      <c r="AC204" s="579"/>
      <c r="AD204" s="579"/>
      <c r="AE204" s="579"/>
      <c r="AF204" s="579"/>
      <c r="AG204" s="580" t="s">
        <v>233</v>
      </c>
      <c r="AH204" s="581"/>
      <c r="AI204" s="581"/>
      <c r="AJ204" s="581"/>
      <c r="AN204" s="158" t="s">
        <v>314</v>
      </c>
      <c r="AO204" s="158"/>
      <c r="AP204" s="158"/>
      <c r="AQ204" s="158"/>
      <c r="AR204" s="158"/>
      <c r="AS204" s="158"/>
      <c r="AT204" s="158"/>
      <c r="AU204" s="158"/>
      <c r="AV204" s="558" t="s">
        <v>315</v>
      </c>
      <c r="AW204" s="558"/>
      <c r="AX204" s="558"/>
      <c r="AY204" s="558"/>
      <c r="AZ204" s="558"/>
      <c r="BA204" s="558" t="s">
        <v>316</v>
      </c>
      <c r="BB204" s="558"/>
      <c r="BC204" s="558"/>
      <c r="BD204" s="558"/>
      <c r="BE204" s="558"/>
      <c r="BF204" s="558" t="s">
        <v>317</v>
      </c>
      <c r="BG204" s="558"/>
      <c r="BH204" s="558"/>
      <c r="BI204" s="558"/>
      <c r="BJ204" s="558"/>
      <c r="BK204" s="558" t="s">
        <v>318</v>
      </c>
      <c r="BL204" s="558"/>
      <c r="BM204" s="558"/>
      <c r="BN204" s="558"/>
      <c r="BO204" s="558"/>
      <c r="BP204" s="554" t="s">
        <v>234</v>
      </c>
      <c r="BQ204" s="554"/>
      <c r="BR204" s="554"/>
      <c r="BS204" s="554"/>
      <c r="BT204" s="554"/>
      <c r="BU204" s="160"/>
    </row>
    <row r="205" spans="3:73" ht="19.5" customHeight="1">
      <c r="C205" s="161"/>
      <c r="D205" s="162"/>
      <c r="E205" s="162"/>
      <c r="F205" s="162"/>
      <c r="G205" s="162"/>
      <c r="H205" s="162"/>
      <c r="I205" s="162"/>
      <c r="J205" s="163"/>
      <c r="K205" s="163"/>
      <c r="L205" s="555" t="s">
        <v>319</v>
      </c>
      <c r="M205" s="576"/>
      <c r="N205" s="576"/>
      <c r="O205" s="576"/>
      <c r="P205" s="555" t="s">
        <v>320</v>
      </c>
      <c r="Q205" s="576"/>
      <c r="R205" s="576"/>
      <c r="S205" s="576"/>
      <c r="T205" s="555" t="s">
        <v>321</v>
      </c>
      <c r="U205" s="576"/>
      <c r="V205" s="576"/>
      <c r="W205" s="576"/>
      <c r="X205" s="555" t="s">
        <v>322</v>
      </c>
      <c r="Y205" s="576"/>
      <c r="Z205" s="576"/>
      <c r="AA205" s="576"/>
      <c r="AB205" s="555" t="s">
        <v>323</v>
      </c>
      <c r="AC205" s="576"/>
      <c r="AD205" s="576"/>
      <c r="AE205" s="576"/>
      <c r="AF205" s="576"/>
      <c r="AG205" s="582"/>
      <c r="AH205" s="582"/>
      <c r="AI205" s="582"/>
      <c r="AJ205" s="582"/>
      <c r="AN205" s="164"/>
      <c r="AO205" s="162"/>
      <c r="AP205" s="162"/>
      <c r="AQ205" s="162"/>
      <c r="AR205" s="162"/>
      <c r="AS205" s="162"/>
      <c r="AT205" s="162"/>
      <c r="AU205" s="162"/>
      <c r="AV205" s="557" t="s">
        <v>324</v>
      </c>
      <c r="AW205" s="557"/>
      <c r="AX205" s="557"/>
      <c r="AY205" s="557"/>
      <c r="AZ205" s="557"/>
      <c r="BA205" s="557" t="s">
        <v>325</v>
      </c>
      <c r="BB205" s="557"/>
      <c r="BC205" s="557"/>
      <c r="BD205" s="557"/>
      <c r="BE205" s="557"/>
      <c r="BF205" s="557" t="s">
        <v>326</v>
      </c>
      <c r="BG205" s="557"/>
      <c r="BH205" s="557"/>
      <c r="BI205" s="557"/>
      <c r="BJ205" s="557"/>
      <c r="BK205" s="557" t="s">
        <v>327</v>
      </c>
      <c r="BL205" s="557"/>
      <c r="BM205" s="557"/>
      <c r="BN205" s="557"/>
      <c r="BO205" s="557"/>
      <c r="BP205" s="553"/>
      <c r="BQ205" s="553"/>
      <c r="BR205" s="553"/>
      <c r="BS205" s="553"/>
      <c r="BT205" s="553"/>
      <c r="BU205" s="50"/>
    </row>
    <row r="206" spans="3:73" ht="19.5" customHeight="1">
      <c r="C206" s="165" t="s">
        <v>328</v>
      </c>
      <c r="D206" s="166"/>
      <c r="E206" s="166"/>
      <c r="F206" s="166"/>
      <c r="G206" s="166"/>
      <c r="H206" s="166"/>
      <c r="I206" s="166"/>
      <c r="J206" s="167"/>
      <c r="K206" s="167"/>
      <c r="L206" s="168"/>
      <c r="M206" s="167"/>
      <c r="N206" s="169"/>
      <c r="O206" s="170"/>
      <c r="P206" s="171"/>
      <c r="Q206" s="169"/>
      <c r="R206" s="169"/>
      <c r="S206" s="170"/>
      <c r="T206" s="171"/>
      <c r="U206" s="169"/>
      <c r="V206" s="169"/>
      <c r="W206" s="170"/>
      <c r="X206" s="171"/>
      <c r="Y206" s="169"/>
      <c r="Z206" s="169"/>
      <c r="AA206" s="170"/>
      <c r="AB206" s="171"/>
      <c r="AC206" s="169"/>
      <c r="AD206" s="169"/>
      <c r="AE206" s="169"/>
      <c r="AF206" s="170"/>
      <c r="AG206" s="171"/>
      <c r="AH206" s="169"/>
      <c r="AI206" s="169"/>
      <c r="AJ206" s="172"/>
      <c r="AN206" s="173" t="s">
        <v>329</v>
      </c>
      <c r="AO206" s="166"/>
      <c r="AP206" s="166"/>
      <c r="AQ206" s="166"/>
      <c r="AR206" s="166"/>
      <c r="AS206" s="166"/>
      <c r="AT206" s="166"/>
      <c r="AU206" s="166"/>
      <c r="AV206" s="534"/>
      <c r="AW206" s="534"/>
      <c r="AX206" s="534"/>
      <c r="AY206" s="534"/>
      <c r="AZ206" s="534"/>
      <c r="BA206" s="534"/>
      <c r="BB206" s="534"/>
      <c r="BC206" s="534"/>
      <c r="BD206" s="534"/>
      <c r="BE206" s="534"/>
      <c r="BF206" s="534"/>
      <c r="BG206" s="534"/>
      <c r="BH206" s="534"/>
      <c r="BI206" s="534"/>
      <c r="BJ206" s="534"/>
      <c r="BK206" s="534"/>
      <c r="BL206" s="534"/>
      <c r="BM206" s="534"/>
      <c r="BN206" s="534"/>
      <c r="BO206" s="534"/>
      <c r="BP206" s="527"/>
      <c r="BQ206" s="527"/>
      <c r="BR206" s="527"/>
      <c r="BS206" s="527"/>
      <c r="BT206" s="527"/>
      <c r="BU206" s="174"/>
    </row>
    <row r="207" spans="1:76" s="51" customFormat="1" ht="19.5" customHeight="1">
      <c r="A207" s="71"/>
      <c r="B207" s="71"/>
      <c r="C207" s="175" t="s">
        <v>330</v>
      </c>
      <c r="D207" s="176"/>
      <c r="E207" s="176"/>
      <c r="F207" s="176"/>
      <c r="G207" s="176"/>
      <c r="H207" s="176"/>
      <c r="I207" s="176"/>
      <c r="J207" s="159"/>
      <c r="L207" s="572">
        <v>35499098028</v>
      </c>
      <c r="M207" s="589"/>
      <c r="N207" s="589"/>
      <c r="O207" s="589"/>
      <c r="P207" s="572">
        <v>40933596680</v>
      </c>
      <c r="Q207" s="589"/>
      <c r="R207" s="589"/>
      <c r="S207" s="589"/>
      <c r="T207" s="572">
        <v>670441450</v>
      </c>
      <c r="U207" s="589"/>
      <c r="V207" s="589"/>
      <c r="W207" s="589"/>
      <c r="X207" s="572">
        <v>662088702</v>
      </c>
      <c r="Y207" s="589"/>
      <c r="Z207" s="589"/>
      <c r="AA207" s="589"/>
      <c r="AB207" s="572"/>
      <c r="AC207" s="589"/>
      <c r="AD207" s="589"/>
      <c r="AE207" s="589"/>
      <c r="AF207" s="589"/>
      <c r="AG207" s="569">
        <f>SUM(L207:AF207)</f>
        <v>77765224860</v>
      </c>
      <c r="AH207" s="590"/>
      <c r="AI207" s="590"/>
      <c r="AJ207" s="590"/>
      <c r="AL207" s="71"/>
      <c r="AM207" s="71"/>
      <c r="AN207" s="177" t="s">
        <v>331</v>
      </c>
      <c r="AO207" s="176"/>
      <c r="AP207" s="176"/>
      <c r="AQ207" s="176"/>
      <c r="AR207" s="176"/>
      <c r="AS207" s="176"/>
      <c r="AT207" s="176"/>
      <c r="AU207" s="176"/>
      <c r="AV207" s="587"/>
      <c r="AW207" s="587"/>
      <c r="AX207" s="587"/>
      <c r="AY207" s="587"/>
      <c r="AZ207" s="587"/>
      <c r="BA207" s="587"/>
      <c r="BB207" s="587"/>
      <c r="BC207" s="587"/>
      <c r="BD207" s="587"/>
      <c r="BE207" s="587"/>
      <c r="BF207" s="587"/>
      <c r="BG207" s="587"/>
      <c r="BH207" s="587"/>
      <c r="BI207" s="587"/>
      <c r="BJ207" s="587"/>
      <c r="BK207" s="587"/>
      <c r="BL207" s="587"/>
      <c r="BM207" s="587"/>
      <c r="BN207" s="587"/>
      <c r="BO207" s="587"/>
      <c r="BP207" s="583">
        <f>SUM(AV207:BO207)</f>
        <v>0</v>
      </c>
      <c r="BQ207" s="583"/>
      <c r="BR207" s="583"/>
      <c r="BS207" s="583"/>
      <c r="BT207" s="583"/>
      <c r="BU207" s="178"/>
      <c r="BV207" s="179"/>
      <c r="BW207" s="179"/>
      <c r="BX207" s="135"/>
    </row>
    <row r="208" spans="1:73" ht="19.5" customHeight="1">
      <c r="A208" s="71"/>
      <c r="B208" s="71"/>
      <c r="C208" s="175" t="s">
        <v>332</v>
      </c>
      <c r="D208" s="176"/>
      <c r="E208" s="176"/>
      <c r="F208" s="176"/>
      <c r="G208" s="176"/>
      <c r="H208" s="176"/>
      <c r="I208" s="176"/>
      <c r="J208" s="141"/>
      <c r="L208" s="569">
        <f>SUM(L209:N211)</f>
        <v>0</v>
      </c>
      <c r="M208" s="570"/>
      <c r="N208" s="570"/>
      <c r="O208" s="570"/>
      <c r="P208" s="569">
        <f>SUM(P209:R211)</f>
        <v>1168909091</v>
      </c>
      <c r="Q208" s="570"/>
      <c r="R208" s="570"/>
      <c r="S208" s="570"/>
      <c r="T208" s="569">
        <f>SUM(T209:V211)</f>
        <v>0</v>
      </c>
      <c r="U208" s="570"/>
      <c r="V208" s="570"/>
      <c r="W208" s="570"/>
      <c r="X208" s="569">
        <f>SUM(X209:Z211)</f>
        <v>0</v>
      </c>
      <c r="Y208" s="570"/>
      <c r="Z208" s="570"/>
      <c r="AA208" s="570"/>
      <c r="AB208" s="574">
        <f>SUM(AB209:AF211)</f>
        <v>0</v>
      </c>
      <c r="AC208" s="588"/>
      <c r="AD208" s="588"/>
      <c r="AE208" s="588"/>
      <c r="AF208" s="588"/>
      <c r="AG208" s="569">
        <f>SUM(L208:AF208)</f>
        <v>1168909091</v>
      </c>
      <c r="AH208" s="570"/>
      <c r="AI208" s="570"/>
      <c r="AJ208" s="570"/>
      <c r="AL208" s="71"/>
      <c r="AM208" s="71"/>
      <c r="AN208" s="177" t="s">
        <v>333</v>
      </c>
      <c r="AO208" s="176"/>
      <c r="AP208" s="176"/>
      <c r="AQ208" s="176"/>
      <c r="AR208" s="176"/>
      <c r="AS208" s="176"/>
      <c r="AT208" s="176"/>
      <c r="AU208" s="176"/>
      <c r="AV208" s="462">
        <f>SUM(AV209:AZ211)</f>
        <v>0</v>
      </c>
      <c r="AW208" s="462"/>
      <c r="AX208" s="462"/>
      <c r="AY208" s="462"/>
      <c r="AZ208" s="462"/>
      <c r="BA208" s="462">
        <f>SUM(BA209:BE211)</f>
        <v>0</v>
      </c>
      <c r="BB208" s="462"/>
      <c r="BC208" s="462"/>
      <c r="BD208" s="462"/>
      <c r="BE208" s="462"/>
      <c r="BF208" s="462">
        <f>SUM(BF209:BJ211)</f>
        <v>0</v>
      </c>
      <c r="BG208" s="462"/>
      <c r="BH208" s="462"/>
      <c r="BI208" s="462"/>
      <c r="BJ208" s="462"/>
      <c r="BK208" s="462">
        <f>SUM(BK209:BO211)</f>
        <v>0</v>
      </c>
      <c r="BL208" s="462"/>
      <c r="BM208" s="462"/>
      <c r="BN208" s="462"/>
      <c r="BO208" s="462"/>
      <c r="BP208" s="462">
        <f>SUM(BP209:BT211)</f>
        <v>0</v>
      </c>
      <c r="BQ208" s="462"/>
      <c r="BR208" s="462"/>
      <c r="BS208" s="462"/>
      <c r="BT208" s="462"/>
      <c r="BU208" s="180"/>
    </row>
    <row r="209" spans="1:76" s="185" customFormat="1" ht="19.5" customHeight="1">
      <c r="A209" s="181"/>
      <c r="B209" s="181"/>
      <c r="C209" s="182" t="s">
        <v>334</v>
      </c>
      <c r="D209" s="183"/>
      <c r="E209" s="183"/>
      <c r="F209" s="183"/>
      <c r="G209" s="183"/>
      <c r="H209" s="183"/>
      <c r="I209" s="183"/>
      <c r="J209" s="184"/>
      <c r="L209" s="569"/>
      <c r="M209" s="570"/>
      <c r="N209" s="570"/>
      <c r="O209" s="570"/>
      <c r="P209" s="569">
        <v>1168909091</v>
      </c>
      <c r="Q209" s="570"/>
      <c r="R209" s="570"/>
      <c r="S209" s="570"/>
      <c r="T209" s="569"/>
      <c r="U209" s="570"/>
      <c r="V209" s="570"/>
      <c r="W209" s="570"/>
      <c r="X209" s="569"/>
      <c r="Y209" s="570"/>
      <c r="Z209" s="570"/>
      <c r="AA209" s="570"/>
      <c r="AB209" s="569"/>
      <c r="AC209" s="571"/>
      <c r="AD209" s="571"/>
      <c r="AE209" s="571"/>
      <c r="AF209" s="571"/>
      <c r="AG209" s="569">
        <f>SUM(L209:AF209)</f>
        <v>1168909091</v>
      </c>
      <c r="AH209" s="570"/>
      <c r="AI209" s="570"/>
      <c r="AJ209" s="570"/>
      <c r="AL209" s="181"/>
      <c r="AM209" s="181"/>
      <c r="AN209" s="186" t="s">
        <v>335</v>
      </c>
      <c r="AO209" s="183"/>
      <c r="AP209" s="183"/>
      <c r="AQ209" s="183"/>
      <c r="AR209" s="183"/>
      <c r="AS209" s="183"/>
      <c r="AT209" s="183"/>
      <c r="AU209" s="183"/>
      <c r="AV209" s="467"/>
      <c r="AW209" s="467"/>
      <c r="AX209" s="467"/>
      <c r="AY209" s="467"/>
      <c r="AZ209" s="467"/>
      <c r="BA209" s="467"/>
      <c r="BB209" s="467"/>
      <c r="BC209" s="467"/>
      <c r="BD209" s="467"/>
      <c r="BE209" s="467"/>
      <c r="BF209" s="467"/>
      <c r="BG209" s="467"/>
      <c r="BH209" s="467"/>
      <c r="BI209" s="467"/>
      <c r="BJ209" s="467"/>
      <c r="BK209" s="467"/>
      <c r="BL209" s="467"/>
      <c r="BM209" s="467"/>
      <c r="BN209" s="467"/>
      <c r="BO209" s="467"/>
      <c r="BP209" s="468">
        <f>SUM(AV209:BO209)</f>
        <v>0</v>
      </c>
      <c r="BQ209" s="468"/>
      <c r="BR209" s="468"/>
      <c r="BS209" s="468"/>
      <c r="BT209" s="468"/>
      <c r="BU209" s="188"/>
      <c r="BV209" s="189"/>
      <c r="BW209" s="189"/>
      <c r="BX209" s="190"/>
    </row>
    <row r="210" spans="1:76" s="185" customFormat="1" ht="19.5" customHeight="1">
      <c r="A210" s="181"/>
      <c r="B210" s="181"/>
      <c r="C210" s="182" t="s">
        <v>336</v>
      </c>
      <c r="D210" s="183"/>
      <c r="E210" s="183"/>
      <c r="F210" s="183"/>
      <c r="G210" s="183"/>
      <c r="H210" s="183"/>
      <c r="I210" s="183"/>
      <c r="J210" s="184"/>
      <c r="L210" s="569"/>
      <c r="M210" s="570"/>
      <c r="N210" s="570"/>
      <c r="O210" s="570"/>
      <c r="P210" s="569"/>
      <c r="Q210" s="570"/>
      <c r="R210" s="570"/>
      <c r="S210" s="570"/>
      <c r="T210" s="569"/>
      <c r="U210" s="570"/>
      <c r="V210" s="570"/>
      <c r="W210" s="570"/>
      <c r="X210" s="569"/>
      <c r="Y210" s="570"/>
      <c r="Z210" s="570"/>
      <c r="AA210" s="570"/>
      <c r="AB210" s="569"/>
      <c r="AC210" s="571"/>
      <c r="AD210" s="571"/>
      <c r="AE210" s="571"/>
      <c r="AF210" s="571"/>
      <c r="AG210" s="569">
        <f>SUM(L210:AF210)</f>
        <v>0</v>
      </c>
      <c r="AH210" s="570"/>
      <c r="AI210" s="570"/>
      <c r="AJ210" s="570"/>
      <c r="AL210" s="181"/>
      <c r="AM210" s="181"/>
      <c r="AN210" s="186" t="s">
        <v>337</v>
      </c>
      <c r="AO210" s="183"/>
      <c r="AP210" s="183"/>
      <c r="AQ210" s="183"/>
      <c r="AR210" s="183"/>
      <c r="AS210" s="183"/>
      <c r="AT210" s="183"/>
      <c r="AU210" s="183"/>
      <c r="AV210" s="467"/>
      <c r="AW210" s="467"/>
      <c r="AX210" s="467"/>
      <c r="AY210" s="467"/>
      <c r="AZ210" s="467"/>
      <c r="BA210" s="467"/>
      <c r="BB210" s="467"/>
      <c r="BC210" s="467"/>
      <c r="BD210" s="467"/>
      <c r="BE210" s="467"/>
      <c r="BF210" s="467"/>
      <c r="BG210" s="467"/>
      <c r="BH210" s="467"/>
      <c r="BI210" s="467"/>
      <c r="BJ210" s="467"/>
      <c r="BK210" s="467"/>
      <c r="BL210" s="467"/>
      <c r="BM210" s="467"/>
      <c r="BN210" s="467"/>
      <c r="BO210" s="467"/>
      <c r="BP210" s="468">
        <f>SUM(AV210:BO210)</f>
        <v>0</v>
      </c>
      <c r="BQ210" s="468"/>
      <c r="BR210" s="468"/>
      <c r="BS210" s="468"/>
      <c r="BT210" s="468"/>
      <c r="BU210" s="188"/>
      <c r="BV210" s="189"/>
      <c r="BW210" s="189"/>
      <c r="BX210" s="190"/>
    </row>
    <row r="211" spans="1:76" s="185" customFormat="1" ht="19.5" customHeight="1">
      <c r="A211" s="181"/>
      <c r="B211" s="181"/>
      <c r="C211" s="182" t="s">
        <v>338</v>
      </c>
      <c r="D211" s="183"/>
      <c r="E211" s="183"/>
      <c r="F211" s="183"/>
      <c r="G211" s="183"/>
      <c r="H211" s="183"/>
      <c r="I211" s="183"/>
      <c r="J211" s="184"/>
      <c r="L211" s="569"/>
      <c r="M211" s="570"/>
      <c r="N211" s="570"/>
      <c r="O211" s="570"/>
      <c r="P211" s="569"/>
      <c r="Q211" s="570"/>
      <c r="R211" s="570"/>
      <c r="S211" s="570"/>
      <c r="T211" s="569"/>
      <c r="U211" s="570"/>
      <c r="V211" s="570"/>
      <c r="W211" s="570"/>
      <c r="X211" s="569"/>
      <c r="Y211" s="570"/>
      <c r="Z211" s="570"/>
      <c r="AA211" s="570"/>
      <c r="AB211" s="569"/>
      <c r="AC211" s="571"/>
      <c r="AD211" s="571"/>
      <c r="AE211" s="571"/>
      <c r="AF211" s="571"/>
      <c r="AG211" s="569">
        <f>SUM(L211:AF211)</f>
        <v>0</v>
      </c>
      <c r="AH211" s="570"/>
      <c r="AI211" s="570"/>
      <c r="AJ211" s="570"/>
      <c r="AL211" s="181"/>
      <c r="AM211" s="181"/>
      <c r="AN211" s="186" t="s">
        <v>339</v>
      </c>
      <c r="AO211" s="183"/>
      <c r="AP211" s="183"/>
      <c r="AQ211" s="183"/>
      <c r="AR211" s="183"/>
      <c r="AS211" s="183"/>
      <c r="AT211" s="183"/>
      <c r="AU211" s="183"/>
      <c r="AV211" s="467"/>
      <c r="AW211" s="467"/>
      <c r="AX211" s="467"/>
      <c r="AY211" s="467"/>
      <c r="AZ211" s="467"/>
      <c r="BA211" s="467"/>
      <c r="BB211" s="467"/>
      <c r="BC211" s="467"/>
      <c r="BD211" s="467"/>
      <c r="BE211" s="467"/>
      <c r="BF211" s="467"/>
      <c r="BG211" s="467"/>
      <c r="BH211" s="467"/>
      <c r="BI211" s="467"/>
      <c r="BJ211" s="467"/>
      <c r="BK211" s="467"/>
      <c r="BL211" s="467"/>
      <c r="BM211" s="467"/>
      <c r="BN211" s="467"/>
      <c r="BO211" s="467"/>
      <c r="BP211" s="468">
        <f>SUM(AV211:BO211)</f>
        <v>0</v>
      </c>
      <c r="BQ211" s="468"/>
      <c r="BR211" s="468"/>
      <c r="BS211" s="468"/>
      <c r="BT211" s="468"/>
      <c r="BU211" s="188"/>
      <c r="BV211" s="189"/>
      <c r="BW211" s="189"/>
      <c r="BX211" s="190"/>
    </row>
    <row r="212" spans="1:73" ht="19.5" customHeight="1">
      <c r="A212" s="71"/>
      <c r="B212" s="71"/>
      <c r="C212" s="175" t="s">
        <v>340</v>
      </c>
      <c r="D212" s="176"/>
      <c r="E212" s="176"/>
      <c r="F212" s="176"/>
      <c r="G212" s="176"/>
      <c r="H212" s="176"/>
      <c r="I212" s="176"/>
      <c r="J212" s="141"/>
      <c r="L212" s="569">
        <f>SUM(L213:O215)</f>
        <v>0</v>
      </c>
      <c r="M212" s="570"/>
      <c r="N212" s="570"/>
      <c r="O212" s="570"/>
      <c r="P212" s="569">
        <f>SUM(P213:S215)</f>
        <v>0</v>
      </c>
      <c r="Q212" s="570"/>
      <c r="R212" s="570"/>
      <c r="S212" s="570"/>
      <c r="T212" s="569">
        <f>SUM(T213:W215)</f>
        <v>0</v>
      </c>
      <c r="U212" s="570"/>
      <c r="V212" s="570"/>
      <c r="W212" s="570"/>
      <c r="X212" s="569">
        <f>SUM(X213:AA215)</f>
        <v>0</v>
      </c>
      <c r="Y212" s="570"/>
      <c r="Z212" s="570"/>
      <c r="AA212" s="570"/>
      <c r="AB212" s="569">
        <f>SUM(AB213:AF215)</f>
        <v>0</v>
      </c>
      <c r="AC212" s="570"/>
      <c r="AD212" s="570"/>
      <c r="AE212" s="570"/>
      <c r="AF212" s="570"/>
      <c r="AG212" s="569">
        <f>SUM(AG213:AJ215)</f>
        <v>0</v>
      </c>
      <c r="AH212" s="570"/>
      <c r="AI212" s="570"/>
      <c r="AJ212" s="570"/>
      <c r="AL212" s="71"/>
      <c r="AM212" s="71"/>
      <c r="AN212" s="177" t="s">
        <v>341</v>
      </c>
      <c r="AO212" s="176"/>
      <c r="AP212" s="176"/>
      <c r="AQ212" s="176"/>
      <c r="AR212" s="176"/>
      <c r="AS212" s="176"/>
      <c r="AT212" s="176"/>
      <c r="AU212" s="176"/>
      <c r="AV212" s="462">
        <f>SUM(AV213:AZ215)</f>
        <v>0</v>
      </c>
      <c r="AW212" s="462"/>
      <c r="AX212" s="462"/>
      <c r="AY212" s="462"/>
      <c r="AZ212" s="462"/>
      <c r="BA212" s="462">
        <f>SUM(BA213:BE215)</f>
        <v>0</v>
      </c>
      <c r="BB212" s="462"/>
      <c r="BC212" s="462"/>
      <c r="BD212" s="462"/>
      <c r="BE212" s="462"/>
      <c r="BF212" s="462">
        <f>SUM(BF213:BJ215)</f>
        <v>0</v>
      </c>
      <c r="BG212" s="462"/>
      <c r="BH212" s="462"/>
      <c r="BI212" s="462"/>
      <c r="BJ212" s="462"/>
      <c r="BK212" s="462">
        <f>SUM(BK213:BO215)</f>
        <v>0</v>
      </c>
      <c r="BL212" s="462"/>
      <c r="BM212" s="462"/>
      <c r="BN212" s="462"/>
      <c r="BO212" s="462"/>
      <c r="BP212" s="462">
        <f>SUM(BP213:BT215)</f>
        <v>0</v>
      </c>
      <c r="BQ212" s="462"/>
      <c r="BR212" s="462"/>
      <c r="BS212" s="462"/>
      <c r="BT212" s="462"/>
      <c r="BU212" s="180"/>
    </row>
    <row r="213" spans="1:76" s="185" customFormat="1" ht="19.5" customHeight="1">
      <c r="A213" s="181"/>
      <c r="B213" s="181"/>
      <c r="C213" s="182" t="s">
        <v>342</v>
      </c>
      <c r="D213" s="183"/>
      <c r="E213" s="183"/>
      <c r="F213" s="183"/>
      <c r="G213" s="183"/>
      <c r="H213" s="183"/>
      <c r="I213" s="183"/>
      <c r="J213" s="184"/>
      <c r="L213" s="569"/>
      <c r="M213" s="570"/>
      <c r="N213" s="570"/>
      <c r="O213" s="570"/>
      <c r="P213" s="569"/>
      <c r="Q213" s="570"/>
      <c r="R213" s="570"/>
      <c r="S213" s="570"/>
      <c r="T213" s="569"/>
      <c r="U213" s="570"/>
      <c r="V213" s="570"/>
      <c r="W213" s="570"/>
      <c r="X213" s="569"/>
      <c r="Y213" s="570"/>
      <c r="Z213" s="570"/>
      <c r="AA213" s="570"/>
      <c r="AB213" s="569"/>
      <c r="AC213" s="571"/>
      <c r="AD213" s="571"/>
      <c r="AE213" s="571"/>
      <c r="AF213" s="571"/>
      <c r="AG213" s="569">
        <f>SUM(L213:AF213)</f>
        <v>0</v>
      </c>
      <c r="AH213" s="570"/>
      <c r="AI213" s="570"/>
      <c r="AJ213" s="570"/>
      <c r="AL213" s="181"/>
      <c r="AM213" s="181"/>
      <c r="AN213" s="186" t="s">
        <v>343</v>
      </c>
      <c r="AO213" s="183"/>
      <c r="AP213" s="183"/>
      <c r="AQ213" s="183"/>
      <c r="AR213" s="183"/>
      <c r="AS213" s="183"/>
      <c r="AT213" s="183"/>
      <c r="AU213" s="183"/>
      <c r="AV213" s="467"/>
      <c r="AW213" s="467"/>
      <c r="AX213" s="467"/>
      <c r="AY213" s="467"/>
      <c r="AZ213" s="467"/>
      <c r="BA213" s="467"/>
      <c r="BB213" s="467"/>
      <c r="BC213" s="467"/>
      <c r="BD213" s="467"/>
      <c r="BE213" s="467"/>
      <c r="BF213" s="467"/>
      <c r="BG213" s="467"/>
      <c r="BH213" s="467"/>
      <c r="BI213" s="467"/>
      <c r="BJ213" s="467"/>
      <c r="BK213" s="467"/>
      <c r="BL213" s="467"/>
      <c r="BM213" s="467"/>
      <c r="BN213" s="467"/>
      <c r="BO213" s="467"/>
      <c r="BP213" s="468">
        <f>SUM(AV213:BO213)</f>
        <v>0</v>
      </c>
      <c r="BQ213" s="468"/>
      <c r="BR213" s="468"/>
      <c r="BS213" s="468"/>
      <c r="BT213" s="468"/>
      <c r="BU213" s="188"/>
      <c r="BV213" s="189"/>
      <c r="BW213" s="189"/>
      <c r="BX213" s="190"/>
    </row>
    <row r="214" spans="1:76" s="185" customFormat="1" ht="19.5" customHeight="1">
      <c r="A214" s="181"/>
      <c r="B214" s="181"/>
      <c r="C214" s="182" t="s">
        <v>344</v>
      </c>
      <c r="D214" s="183"/>
      <c r="E214" s="183"/>
      <c r="F214" s="183"/>
      <c r="G214" s="183"/>
      <c r="H214" s="183"/>
      <c r="I214" s="183"/>
      <c r="J214" s="184"/>
      <c r="L214" s="569"/>
      <c r="M214" s="570"/>
      <c r="N214" s="570"/>
      <c r="O214" s="570"/>
      <c r="P214" s="569"/>
      <c r="Q214" s="570"/>
      <c r="R214" s="570"/>
      <c r="S214" s="570"/>
      <c r="T214" s="569"/>
      <c r="U214" s="570"/>
      <c r="V214" s="570"/>
      <c r="W214" s="570"/>
      <c r="X214" s="569"/>
      <c r="Y214" s="570"/>
      <c r="Z214" s="570"/>
      <c r="AA214" s="570"/>
      <c r="AB214" s="569"/>
      <c r="AC214" s="571"/>
      <c r="AD214" s="571"/>
      <c r="AE214" s="571"/>
      <c r="AF214" s="571"/>
      <c r="AG214" s="569">
        <f>SUM(L214:AF214)</f>
        <v>0</v>
      </c>
      <c r="AH214" s="570"/>
      <c r="AI214" s="570"/>
      <c r="AJ214" s="570"/>
      <c r="AL214" s="181"/>
      <c r="AM214" s="181"/>
      <c r="AN214" s="186"/>
      <c r="AO214" s="183"/>
      <c r="AP214" s="183"/>
      <c r="AQ214" s="183"/>
      <c r="AR214" s="183"/>
      <c r="AS214" s="183"/>
      <c r="AT214" s="183"/>
      <c r="AU214" s="183"/>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8"/>
      <c r="BQ214" s="188"/>
      <c r="BR214" s="188"/>
      <c r="BS214" s="188"/>
      <c r="BT214" s="188"/>
      <c r="BU214" s="188"/>
      <c r="BV214" s="189"/>
      <c r="BW214" s="189"/>
      <c r="BX214" s="190"/>
    </row>
    <row r="215" spans="1:76" s="185" customFormat="1" ht="19.5" customHeight="1">
      <c r="A215" s="181"/>
      <c r="B215" s="181"/>
      <c r="C215" s="182" t="s">
        <v>345</v>
      </c>
      <c r="D215" s="183"/>
      <c r="E215" s="183"/>
      <c r="F215" s="183"/>
      <c r="G215" s="183"/>
      <c r="H215" s="183"/>
      <c r="I215" s="183"/>
      <c r="J215" s="184"/>
      <c r="L215" s="569"/>
      <c r="M215" s="570"/>
      <c r="N215" s="570"/>
      <c r="O215" s="570"/>
      <c r="P215" s="569"/>
      <c r="Q215" s="570"/>
      <c r="R215" s="570"/>
      <c r="S215" s="570"/>
      <c r="T215" s="569"/>
      <c r="U215" s="570"/>
      <c r="V215" s="570"/>
      <c r="W215" s="570"/>
      <c r="X215" s="569"/>
      <c r="Y215" s="570"/>
      <c r="Z215" s="570"/>
      <c r="AA215" s="570"/>
      <c r="AB215" s="569"/>
      <c r="AC215" s="571"/>
      <c r="AD215" s="571"/>
      <c r="AE215" s="571"/>
      <c r="AF215" s="571"/>
      <c r="AG215" s="569">
        <f>SUM(L215:AF215)</f>
        <v>0</v>
      </c>
      <c r="AH215" s="570"/>
      <c r="AI215" s="570"/>
      <c r="AJ215" s="570"/>
      <c r="AL215" s="181"/>
      <c r="AM215" s="181"/>
      <c r="AN215" s="186" t="s">
        <v>346</v>
      </c>
      <c r="AO215" s="183"/>
      <c r="AP215" s="183"/>
      <c r="AQ215" s="183"/>
      <c r="AR215" s="183"/>
      <c r="AS215" s="183"/>
      <c r="AT215" s="183"/>
      <c r="AU215" s="183"/>
      <c r="AV215" s="467"/>
      <c r="AW215" s="467"/>
      <c r="AX215" s="467"/>
      <c r="AY215" s="467"/>
      <c r="AZ215" s="467"/>
      <c r="BA215" s="467"/>
      <c r="BB215" s="467"/>
      <c r="BC215" s="467"/>
      <c r="BD215" s="467"/>
      <c r="BE215" s="467"/>
      <c r="BF215" s="467"/>
      <c r="BG215" s="467"/>
      <c r="BH215" s="467"/>
      <c r="BI215" s="467"/>
      <c r="BJ215" s="467"/>
      <c r="BK215" s="467"/>
      <c r="BL215" s="467"/>
      <c r="BM215" s="467"/>
      <c r="BN215" s="467"/>
      <c r="BO215" s="467"/>
      <c r="BP215" s="468">
        <f>SUM(AV215:BO215)</f>
        <v>0</v>
      </c>
      <c r="BQ215" s="468"/>
      <c r="BR215" s="468"/>
      <c r="BS215" s="468"/>
      <c r="BT215" s="468"/>
      <c r="BU215" s="188"/>
      <c r="BV215" s="189"/>
      <c r="BW215" s="189"/>
      <c r="BX215" s="190"/>
    </row>
    <row r="216" spans="1:75" ht="19.5" customHeight="1">
      <c r="A216" s="71"/>
      <c r="B216" s="71"/>
      <c r="C216" s="175" t="s">
        <v>347</v>
      </c>
      <c r="D216" s="176"/>
      <c r="E216" s="176"/>
      <c r="F216" s="176"/>
      <c r="G216" s="176"/>
      <c r="H216" s="176"/>
      <c r="I216" s="176"/>
      <c r="J216" s="163"/>
      <c r="L216" s="569">
        <f>L207+L208-L212</f>
        <v>35499098028</v>
      </c>
      <c r="M216" s="570"/>
      <c r="N216" s="570"/>
      <c r="O216" s="570"/>
      <c r="P216" s="569">
        <f>P207+P208-P212</f>
        <v>42102505771</v>
      </c>
      <c r="Q216" s="570"/>
      <c r="R216" s="570"/>
      <c r="S216" s="570" t="e">
        <f>#REF!+S208-S212</f>
        <v>#REF!</v>
      </c>
      <c r="T216" s="569">
        <f>T207+T208-T212</f>
        <v>670441450</v>
      </c>
      <c r="U216" s="570"/>
      <c r="V216" s="570"/>
      <c r="W216" s="570" t="e">
        <f>#REF!+W208-W212</f>
        <v>#REF!</v>
      </c>
      <c r="X216" s="569">
        <f>X207+X208-X212</f>
        <v>662088702</v>
      </c>
      <c r="Y216" s="570"/>
      <c r="Z216" s="570"/>
      <c r="AA216" s="570"/>
      <c r="AB216" s="569">
        <f>AB207+AB208-AB212</f>
        <v>0</v>
      </c>
      <c r="AC216" s="570"/>
      <c r="AD216" s="570"/>
      <c r="AE216" s="570"/>
      <c r="AF216" s="570"/>
      <c r="AG216" s="569">
        <f>AG207+AG208-AG212</f>
        <v>78934133951</v>
      </c>
      <c r="AH216" s="570"/>
      <c r="AI216" s="570"/>
      <c r="AJ216" s="570"/>
      <c r="AL216" s="71"/>
      <c r="AM216" s="71"/>
      <c r="AN216" s="177" t="s">
        <v>348</v>
      </c>
      <c r="AO216" s="176"/>
      <c r="AP216" s="176"/>
      <c r="AQ216" s="176"/>
      <c r="AR216" s="176"/>
      <c r="AS216" s="176"/>
      <c r="AT216" s="176"/>
      <c r="AU216" s="176"/>
      <c r="AV216" s="462">
        <f>AV207+AV208-AV212</f>
        <v>0</v>
      </c>
      <c r="AW216" s="462"/>
      <c r="AX216" s="462"/>
      <c r="AY216" s="462"/>
      <c r="AZ216" s="462"/>
      <c r="BA216" s="462">
        <f>BA207+BA208-BA212</f>
        <v>0</v>
      </c>
      <c r="BB216" s="462"/>
      <c r="BC216" s="462"/>
      <c r="BD216" s="462"/>
      <c r="BE216" s="462"/>
      <c r="BF216" s="462">
        <f>BF207+BF208-BF212</f>
        <v>0</v>
      </c>
      <c r="BG216" s="462"/>
      <c r="BH216" s="462"/>
      <c r="BI216" s="462"/>
      <c r="BJ216" s="462"/>
      <c r="BK216" s="462">
        <f>BK207+BK208-BK212</f>
        <v>0</v>
      </c>
      <c r="BL216" s="462"/>
      <c r="BM216" s="462"/>
      <c r="BN216" s="462"/>
      <c r="BO216" s="462"/>
      <c r="BP216" s="462">
        <f>BP207+BP208-BP212</f>
        <v>0</v>
      </c>
      <c r="BQ216" s="462"/>
      <c r="BR216" s="462"/>
      <c r="BS216" s="462"/>
      <c r="BT216" s="462"/>
      <c r="BU216" s="180"/>
      <c r="BV216" s="191"/>
      <c r="BW216" s="191"/>
    </row>
    <row r="217" spans="1:76" s="200" customFormat="1" ht="19.5" customHeight="1">
      <c r="A217" s="72"/>
      <c r="B217" s="72"/>
      <c r="C217" s="165" t="s">
        <v>349</v>
      </c>
      <c r="D217" s="192"/>
      <c r="E217" s="192"/>
      <c r="F217" s="192"/>
      <c r="G217" s="192"/>
      <c r="H217" s="192"/>
      <c r="I217" s="192"/>
      <c r="J217" s="193"/>
      <c r="K217" s="194"/>
      <c r="L217" s="195"/>
      <c r="M217" s="196"/>
      <c r="N217" s="196"/>
      <c r="O217" s="197"/>
      <c r="P217" s="196"/>
      <c r="Q217" s="196"/>
      <c r="R217" s="196"/>
      <c r="S217" s="197"/>
      <c r="T217" s="196"/>
      <c r="U217" s="196"/>
      <c r="V217" s="196"/>
      <c r="W217" s="197"/>
      <c r="X217" s="196"/>
      <c r="Y217" s="196"/>
      <c r="Z217" s="196"/>
      <c r="AA217" s="197"/>
      <c r="AB217" s="196"/>
      <c r="AC217" s="196"/>
      <c r="AD217" s="196"/>
      <c r="AE217" s="196"/>
      <c r="AF217" s="198"/>
      <c r="AG217" s="196"/>
      <c r="AH217" s="196"/>
      <c r="AI217" s="196"/>
      <c r="AJ217" s="199"/>
      <c r="AL217" s="72"/>
      <c r="AM217" s="72"/>
      <c r="AN217" s="173" t="s">
        <v>350</v>
      </c>
      <c r="AO217" s="192"/>
      <c r="AP217" s="192"/>
      <c r="AQ217" s="192"/>
      <c r="AR217" s="192"/>
      <c r="AS217" s="192"/>
      <c r="AT217" s="192"/>
      <c r="AU217" s="192"/>
      <c r="AV217" s="201"/>
      <c r="AW217" s="201"/>
      <c r="AX217" s="201"/>
      <c r="AY217" s="201"/>
      <c r="AZ217" s="201"/>
      <c r="BA217" s="584"/>
      <c r="BB217" s="584"/>
      <c r="BC217" s="584"/>
      <c r="BD217" s="584"/>
      <c r="BE217" s="584"/>
      <c r="BF217" s="584"/>
      <c r="BG217" s="584"/>
      <c r="BH217" s="584"/>
      <c r="BI217" s="584"/>
      <c r="BJ217" s="584"/>
      <c r="BK217" s="584"/>
      <c r="BL217" s="584"/>
      <c r="BM217" s="584"/>
      <c r="BN217" s="584"/>
      <c r="BO217" s="584"/>
      <c r="BP217" s="585"/>
      <c r="BQ217" s="585"/>
      <c r="BR217" s="585"/>
      <c r="BS217" s="585"/>
      <c r="BT217" s="585"/>
      <c r="BU217" s="202"/>
      <c r="BV217" s="203"/>
      <c r="BW217" s="203"/>
      <c r="BX217" s="204"/>
    </row>
    <row r="218" spans="1:75" ht="19.5" customHeight="1">
      <c r="A218" s="71"/>
      <c r="B218" s="71"/>
      <c r="C218" s="205" t="s">
        <v>330</v>
      </c>
      <c r="D218" s="176"/>
      <c r="E218" s="176"/>
      <c r="F218" s="176"/>
      <c r="G218" s="176"/>
      <c r="H218" s="176"/>
      <c r="I218" s="176"/>
      <c r="L218" s="567">
        <v>14326740335</v>
      </c>
      <c r="M218" s="568"/>
      <c r="N218" s="568"/>
      <c r="O218" s="568"/>
      <c r="P218" s="567">
        <v>25324620757</v>
      </c>
      <c r="Q218" s="568"/>
      <c r="R218" s="568"/>
      <c r="S218" s="568"/>
      <c r="T218" s="567">
        <v>619576000</v>
      </c>
      <c r="U218" s="568"/>
      <c r="V218" s="568"/>
      <c r="W218" s="568"/>
      <c r="X218" s="567">
        <v>384807219</v>
      </c>
      <c r="Y218" s="568"/>
      <c r="Z218" s="568"/>
      <c r="AA218" s="568"/>
      <c r="AB218" s="567"/>
      <c r="AC218" s="568"/>
      <c r="AD218" s="568"/>
      <c r="AE218" s="568"/>
      <c r="AF218" s="568"/>
      <c r="AG218" s="567">
        <f>SUM(L218:AF218)</f>
        <v>40655744311</v>
      </c>
      <c r="AH218" s="568"/>
      <c r="AI218" s="568"/>
      <c r="AJ218" s="568"/>
      <c r="AL218" s="71"/>
      <c r="AM218" s="71"/>
      <c r="AN218" s="206" t="s">
        <v>331</v>
      </c>
      <c r="AO218" s="176"/>
      <c r="AP218" s="176"/>
      <c r="AQ218" s="176"/>
      <c r="AR218" s="176"/>
      <c r="AS218" s="176"/>
      <c r="AT218" s="176"/>
      <c r="AU218" s="176"/>
      <c r="AV218" s="462"/>
      <c r="AW218" s="462"/>
      <c r="AX218" s="462"/>
      <c r="AY218" s="462"/>
      <c r="AZ218" s="462"/>
      <c r="BA218" s="462"/>
      <c r="BB218" s="462"/>
      <c r="BC218" s="462"/>
      <c r="BD218" s="462"/>
      <c r="BE218" s="462"/>
      <c r="BF218" s="462"/>
      <c r="BG218" s="462"/>
      <c r="BH218" s="462"/>
      <c r="BI218" s="462"/>
      <c r="BJ218" s="462"/>
      <c r="BK218" s="462"/>
      <c r="BL218" s="462"/>
      <c r="BM218" s="462"/>
      <c r="BN218" s="462"/>
      <c r="BO218" s="462"/>
      <c r="BP218" s="583">
        <f>SUM(AU218:BO218)</f>
        <v>0</v>
      </c>
      <c r="BQ218" s="583"/>
      <c r="BR218" s="583"/>
      <c r="BS218" s="583"/>
      <c r="BT218" s="583"/>
      <c r="BU218" s="178"/>
      <c r="BV218" s="143"/>
      <c r="BW218" s="143"/>
    </row>
    <row r="219" spans="1:76" ht="19.5" customHeight="1">
      <c r="A219" s="71"/>
      <c r="B219" s="71"/>
      <c r="C219" s="205" t="s">
        <v>332</v>
      </c>
      <c r="D219" s="176"/>
      <c r="E219" s="176"/>
      <c r="F219" s="176"/>
      <c r="G219" s="176"/>
      <c r="H219" s="176"/>
      <c r="I219" s="176"/>
      <c r="L219" s="567">
        <f>SUM(L220:O221)</f>
        <v>627708183</v>
      </c>
      <c r="M219" s="568"/>
      <c r="N219" s="568"/>
      <c r="O219" s="568"/>
      <c r="P219" s="567">
        <f>SUM(P220:S221)</f>
        <v>988911912</v>
      </c>
      <c r="Q219" s="568"/>
      <c r="R219" s="568"/>
      <c r="S219" s="568"/>
      <c r="T219" s="567">
        <f>SUM(T220:W221)</f>
        <v>10173600</v>
      </c>
      <c r="U219" s="568"/>
      <c r="V219" s="568"/>
      <c r="W219" s="568"/>
      <c r="X219" s="567">
        <f>SUM(X220:AA221)</f>
        <v>29476182</v>
      </c>
      <c r="Y219" s="568"/>
      <c r="Z219" s="568"/>
      <c r="AA219" s="568"/>
      <c r="AB219" s="567">
        <f>SUM(AB220:AF221)</f>
        <v>0</v>
      </c>
      <c r="AC219" s="568"/>
      <c r="AD219" s="568"/>
      <c r="AE219" s="568"/>
      <c r="AF219" s="568"/>
      <c r="AG219" s="567">
        <f>SUM(AG220:AJ221)</f>
        <v>1656269877</v>
      </c>
      <c r="AH219" s="568"/>
      <c r="AI219" s="568"/>
      <c r="AJ219" s="568"/>
      <c r="AL219" s="71"/>
      <c r="AM219" s="71"/>
      <c r="AN219" s="206" t="s">
        <v>351</v>
      </c>
      <c r="AO219" s="176"/>
      <c r="AP219" s="176"/>
      <c r="AQ219" s="176"/>
      <c r="AR219" s="176"/>
      <c r="AS219" s="176"/>
      <c r="AT219" s="176"/>
      <c r="AU219" s="176"/>
      <c r="AV219" s="462"/>
      <c r="AW219" s="462"/>
      <c r="AX219" s="462"/>
      <c r="AY219" s="462"/>
      <c r="AZ219" s="462"/>
      <c r="BA219" s="462"/>
      <c r="BB219" s="462"/>
      <c r="BC219" s="462"/>
      <c r="BD219" s="462"/>
      <c r="BE219" s="462"/>
      <c r="BF219" s="462"/>
      <c r="BG219" s="462"/>
      <c r="BH219" s="462"/>
      <c r="BI219" s="462"/>
      <c r="BJ219" s="462"/>
      <c r="BK219" s="462"/>
      <c r="BL219" s="462"/>
      <c r="BM219" s="462"/>
      <c r="BN219" s="462"/>
      <c r="BO219" s="462"/>
      <c r="BP219" s="583">
        <f>SUM(AU219:BO219)</f>
        <v>0</v>
      </c>
      <c r="BQ219" s="583"/>
      <c r="BR219" s="583"/>
      <c r="BS219" s="583"/>
      <c r="BT219" s="583"/>
      <c r="BU219" s="178"/>
      <c r="BW219" s="191"/>
      <c r="BX219" s="179"/>
    </row>
    <row r="220" spans="1:76" ht="19.5" customHeight="1">
      <c r="A220" s="71"/>
      <c r="B220" s="71"/>
      <c r="C220" s="182" t="s">
        <v>352</v>
      </c>
      <c r="D220" s="176"/>
      <c r="E220" s="176"/>
      <c r="F220" s="176"/>
      <c r="G220" s="176"/>
      <c r="H220" s="176"/>
      <c r="I220" s="176"/>
      <c r="L220" s="567">
        <v>627708183</v>
      </c>
      <c r="M220" s="568"/>
      <c r="N220" s="568"/>
      <c r="O220" s="568"/>
      <c r="P220" s="567">
        <v>988911912</v>
      </c>
      <c r="Q220" s="568"/>
      <c r="R220" s="568"/>
      <c r="S220" s="568"/>
      <c r="T220" s="567">
        <f>24377715-14204115</f>
        <v>10173600</v>
      </c>
      <c r="U220" s="568"/>
      <c r="V220" s="568"/>
      <c r="W220" s="568"/>
      <c r="X220" s="567">
        <v>29476182</v>
      </c>
      <c r="Y220" s="568"/>
      <c r="Z220" s="568"/>
      <c r="AA220" s="568"/>
      <c r="AB220" s="567"/>
      <c r="AC220" s="568"/>
      <c r="AD220" s="568"/>
      <c r="AE220" s="568"/>
      <c r="AF220" s="568"/>
      <c r="AG220" s="567">
        <f>SUM(L220:AF220)</f>
        <v>1656269877</v>
      </c>
      <c r="AH220" s="568"/>
      <c r="AI220" s="568"/>
      <c r="AJ220" s="568"/>
      <c r="AL220" s="71"/>
      <c r="AM220" s="71"/>
      <c r="AN220" s="206"/>
      <c r="AO220" s="176"/>
      <c r="AP220" s="176"/>
      <c r="AQ220" s="176"/>
      <c r="AR220" s="176"/>
      <c r="AS220" s="176"/>
      <c r="AT220" s="176"/>
      <c r="AU220" s="176"/>
      <c r="AV220" s="180"/>
      <c r="AW220" s="180"/>
      <c r="AX220" s="180"/>
      <c r="AY220" s="180"/>
      <c r="AZ220" s="180"/>
      <c r="BA220" s="180"/>
      <c r="BB220" s="180"/>
      <c r="BC220" s="180"/>
      <c r="BD220" s="180"/>
      <c r="BE220" s="180"/>
      <c r="BF220" s="180"/>
      <c r="BG220" s="180"/>
      <c r="BH220" s="180"/>
      <c r="BI220" s="180"/>
      <c r="BJ220" s="180"/>
      <c r="BK220" s="180"/>
      <c r="BL220" s="180"/>
      <c r="BM220" s="180"/>
      <c r="BN220" s="180"/>
      <c r="BO220" s="180"/>
      <c r="BP220" s="178"/>
      <c r="BQ220" s="178"/>
      <c r="BR220" s="178"/>
      <c r="BS220" s="178"/>
      <c r="BT220" s="178"/>
      <c r="BU220" s="178"/>
      <c r="BW220" s="191"/>
      <c r="BX220" s="179"/>
    </row>
    <row r="221" spans="1:76" ht="19.5" customHeight="1">
      <c r="A221" s="71"/>
      <c r="B221" s="71"/>
      <c r="C221" s="182" t="s">
        <v>353</v>
      </c>
      <c r="D221" s="176"/>
      <c r="E221" s="176"/>
      <c r="F221" s="176"/>
      <c r="G221" s="176"/>
      <c r="H221" s="176"/>
      <c r="I221" s="176"/>
      <c r="L221" s="567"/>
      <c r="M221" s="568"/>
      <c r="N221" s="568"/>
      <c r="O221" s="568"/>
      <c r="P221" s="567"/>
      <c r="Q221" s="568"/>
      <c r="R221" s="568"/>
      <c r="S221" s="568"/>
      <c r="T221" s="567"/>
      <c r="U221" s="568"/>
      <c r="V221" s="568"/>
      <c r="W221" s="568"/>
      <c r="X221" s="567"/>
      <c r="Y221" s="568"/>
      <c r="Z221" s="568"/>
      <c r="AA221" s="568"/>
      <c r="AB221" s="567"/>
      <c r="AC221" s="568"/>
      <c r="AD221" s="568"/>
      <c r="AE221" s="568"/>
      <c r="AF221" s="568"/>
      <c r="AG221" s="567">
        <f>SUM(L221:AF221)</f>
        <v>0</v>
      </c>
      <c r="AH221" s="568"/>
      <c r="AI221" s="568"/>
      <c r="AJ221" s="568"/>
      <c r="AL221" s="71"/>
      <c r="AM221" s="71"/>
      <c r="AN221" s="206"/>
      <c r="AO221" s="176"/>
      <c r="AP221" s="176"/>
      <c r="AQ221" s="176"/>
      <c r="AR221" s="176"/>
      <c r="AS221" s="176"/>
      <c r="AT221" s="176"/>
      <c r="AU221" s="176"/>
      <c r="AV221" s="180"/>
      <c r="AW221" s="180"/>
      <c r="AX221" s="180"/>
      <c r="AY221" s="180"/>
      <c r="AZ221" s="180"/>
      <c r="BA221" s="180"/>
      <c r="BB221" s="180"/>
      <c r="BC221" s="180"/>
      <c r="BD221" s="180"/>
      <c r="BE221" s="180"/>
      <c r="BF221" s="180"/>
      <c r="BG221" s="180"/>
      <c r="BH221" s="180"/>
      <c r="BI221" s="180"/>
      <c r="BJ221" s="180"/>
      <c r="BK221" s="180"/>
      <c r="BL221" s="180"/>
      <c r="BM221" s="180"/>
      <c r="BN221" s="180"/>
      <c r="BO221" s="180"/>
      <c r="BP221" s="178"/>
      <c r="BQ221" s="178"/>
      <c r="BR221" s="178"/>
      <c r="BS221" s="178"/>
      <c r="BT221" s="178"/>
      <c r="BU221" s="178"/>
      <c r="BW221" s="191"/>
      <c r="BX221" s="179"/>
    </row>
    <row r="222" spans="1:76" ht="19.5" customHeight="1">
      <c r="A222" s="71"/>
      <c r="B222" s="71"/>
      <c r="C222" s="205" t="s">
        <v>340</v>
      </c>
      <c r="D222" s="176"/>
      <c r="E222" s="176"/>
      <c r="F222" s="176"/>
      <c r="G222" s="176"/>
      <c r="H222" s="176"/>
      <c r="I222" s="176"/>
      <c r="L222" s="567">
        <f>SUM(L223:O225)</f>
        <v>0</v>
      </c>
      <c r="M222" s="568"/>
      <c r="N222" s="568"/>
      <c r="O222" s="568"/>
      <c r="P222" s="567">
        <f>SUM(P223:S225)</f>
        <v>0</v>
      </c>
      <c r="Q222" s="568">
        <f>SUBTOTAL(9,Q223:U225)</f>
        <v>0</v>
      </c>
      <c r="R222" s="568">
        <f>SUBTOTAL(9,R223:V225)</f>
        <v>0</v>
      </c>
      <c r="S222" s="568">
        <f>SUBTOTAL(9,S223:S225)</f>
        <v>0</v>
      </c>
      <c r="T222" s="567">
        <f>SUM(T223:W225)</f>
        <v>0</v>
      </c>
      <c r="U222" s="568">
        <f>SUBTOTAL(9,U223:X225)</f>
        <v>0</v>
      </c>
      <c r="V222" s="568">
        <f>SUBTOTAL(9,V223:Y225)</f>
        <v>0</v>
      </c>
      <c r="W222" s="568"/>
      <c r="X222" s="567">
        <f>SUM(X223:AA225)</f>
        <v>0</v>
      </c>
      <c r="Y222" s="568"/>
      <c r="Z222" s="568"/>
      <c r="AA222" s="568"/>
      <c r="AB222" s="567">
        <f>SUM(AB223:AF225)</f>
        <v>0</v>
      </c>
      <c r="AC222" s="568"/>
      <c r="AD222" s="568"/>
      <c r="AE222" s="568"/>
      <c r="AF222" s="568"/>
      <c r="AG222" s="567">
        <f>SUM(AG223:AJ225)</f>
        <v>0</v>
      </c>
      <c r="AH222" s="568"/>
      <c r="AI222" s="568"/>
      <c r="AJ222" s="568"/>
      <c r="AL222" s="71"/>
      <c r="AM222" s="71"/>
      <c r="AN222" s="206" t="s">
        <v>341</v>
      </c>
      <c r="AO222" s="176"/>
      <c r="AP222" s="176"/>
      <c r="AQ222" s="176"/>
      <c r="AR222" s="176"/>
      <c r="AS222" s="176"/>
      <c r="AT222" s="176"/>
      <c r="AU222" s="176"/>
      <c r="AV222" s="462">
        <f>SUBTOTAL(9,AV223:AZ225)</f>
        <v>0</v>
      </c>
      <c r="AW222" s="462"/>
      <c r="AX222" s="462"/>
      <c r="AY222" s="462"/>
      <c r="AZ222" s="462"/>
      <c r="BA222" s="462">
        <f>SUBTOTAL(9,BA223:BE225)</f>
        <v>0</v>
      </c>
      <c r="BB222" s="462"/>
      <c r="BC222" s="462"/>
      <c r="BD222" s="462"/>
      <c r="BE222" s="462"/>
      <c r="BF222" s="462">
        <f>SUBTOTAL(9,BF223:BJ225)</f>
        <v>0</v>
      </c>
      <c r="BG222" s="462"/>
      <c r="BH222" s="462"/>
      <c r="BI222" s="462"/>
      <c r="BJ222" s="462"/>
      <c r="BK222" s="462">
        <f>SUBTOTAL(9,BK223:BO225)</f>
        <v>0</v>
      </c>
      <c r="BL222" s="462"/>
      <c r="BM222" s="462"/>
      <c r="BN222" s="462"/>
      <c r="BO222" s="462"/>
      <c r="BP222" s="462">
        <f>SUBTOTAL(9,BP223:BT225)</f>
        <v>0</v>
      </c>
      <c r="BQ222" s="462"/>
      <c r="BR222" s="462"/>
      <c r="BS222" s="462"/>
      <c r="BT222" s="462"/>
      <c r="BU222" s="180"/>
      <c r="BX222" s="179"/>
    </row>
    <row r="223" spans="1:76" s="185" customFormat="1" ht="19.5" customHeight="1">
      <c r="A223" s="105"/>
      <c r="B223" s="105"/>
      <c r="C223" s="182" t="s">
        <v>342</v>
      </c>
      <c r="D223" s="183"/>
      <c r="E223" s="183"/>
      <c r="F223" s="183"/>
      <c r="G223" s="183"/>
      <c r="H223" s="183"/>
      <c r="I223" s="183"/>
      <c r="J223" s="151"/>
      <c r="L223" s="567"/>
      <c r="M223" s="568"/>
      <c r="N223" s="568"/>
      <c r="O223" s="568"/>
      <c r="P223" s="567"/>
      <c r="Q223" s="568"/>
      <c r="R223" s="568"/>
      <c r="S223" s="568"/>
      <c r="T223" s="567"/>
      <c r="U223" s="568"/>
      <c r="V223" s="568"/>
      <c r="W223" s="568"/>
      <c r="X223" s="567"/>
      <c r="Y223" s="568"/>
      <c r="Z223" s="568"/>
      <c r="AA223" s="568"/>
      <c r="AB223" s="567"/>
      <c r="AC223" s="568"/>
      <c r="AD223" s="568"/>
      <c r="AE223" s="568"/>
      <c r="AF223" s="568"/>
      <c r="AG223" s="567"/>
      <c r="AH223" s="568"/>
      <c r="AI223" s="568"/>
      <c r="AJ223" s="568"/>
      <c r="AL223" s="105"/>
      <c r="AM223" s="105"/>
      <c r="AN223" s="186" t="s">
        <v>343</v>
      </c>
      <c r="AO223" s="183"/>
      <c r="AP223" s="183"/>
      <c r="AQ223" s="183"/>
      <c r="AR223" s="183"/>
      <c r="AS223" s="183"/>
      <c r="AT223" s="183"/>
      <c r="AU223" s="183"/>
      <c r="AV223" s="467"/>
      <c r="AW223" s="467"/>
      <c r="AX223" s="467"/>
      <c r="AY223" s="467"/>
      <c r="AZ223" s="467"/>
      <c r="BA223" s="467"/>
      <c r="BB223" s="467"/>
      <c r="BC223" s="467"/>
      <c r="BD223" s="467"/>
      <c r="BE223" s="467"/>
      <c r="BF223" s="467"/>
      <c r="BG223" s="467"/>
      <c r="BH223" s="467"/>
      <c r="BI223" s="467"/>
      <c r="BJ223" s="467"/>
      <c r="BK223" s="467"/>
      <c r="BL223" s="467"/>
      <c r="BM223" s="467"/>
      <c r="BN223" s="467"/>
      <c r="BO223" s="467"/>
      <c r="BP223" s="464"/>
      <c r="BQ223" s="464"/>
      <c r="BR223" s="464"/>
      <c r="BS223" s="464"/>
      <c r="BT223" s="464"/>
      <c r="BU223" s="207"/>
      <c r="BV223" s="189"/>
      <c r="BW223" s="189"/>
      <c r="BX223" s="190"/>
    </row>
    <row r="224" spans="1:76" s="185" customFormat="1" ht="19.5" customHeight="1">
      <c r="A224" s="105"/>
      <c r="B224" s="105"/>
      <c r="C224" s="182" t="s">
        <v>344</v>
      </c>
      <c r="D224" s="183"/>
      <c r="E224" s="183"/>
      <c r="F224" s="183"/>
      <c r="G224" s="183"/>
      <c r="H224" s="183"/>
      <c r="I224" s="183"/>
      <c r="J224" s="151"/>
      <c r="L224" s="567"/>
      <c r="M224" s="568"/>
      <c r="N224" s="568"/>
      <c r="O224" s="568"/>
      <c r="P224" s="567"/>
      <c r="Q224" s="568"/>
      <c r="R224" s="568"/>
      <c r="S224" s="568"/>
      <c r="T224" s="567"/>
      <c r="U224" s="568"/>
      <c r="V224" s="568"/>
      <c r="W224" s="568"/>
      <c r="X224" s="567"/>
      <c r="Y224" s="568"/>
      <c r="Z224" s="568"/>
      <c r="AA224" s="568"/>
      <c r="AB224" s="567"/>
      <c r="AC224" s="568"/>
      <c r="AD224" s="568"/>
      <c r="AE224" s="568"/>
      <c r="AF224" s="568"/>
      <c r="AG224" s="567">
        <f>SUM(L224:AF224)</f>
        <v>0</v>
      </c>
      <c r="AH224" s="568"/>
      <c r="AI224" s="568"/>
      <c r="AJ224" s="568"/>
      <c r="AL224" s="105"/>
      <c r="AM224" s="105"/>
      <c r="AN224" s="186"/>
      <c r="AO224" s="183"/>
      <c r="AP224" s="183"/>
      <c r="AQ224" s="183"/>
      <c r="AR224" s="183"/>
      <c r="AS224" s="183"/>
      <c r="AT224" s="183"/>
      <c r="AU224" s="183"/>
      <c r="AV224" s="187"/>
      <c r="AW224" s="187"/>
      <c r="AX224" s="187"/>
      <c r="AY224" s="187"/>
      <c r="AZ224" s="187"/>
      <c r="BA224" s="187"/>
      <c r="BB224" s="187"/>
      <c r="BC224" s="187"/>
      <c r="BD224" s="187"/>
      <c r="BE224" s="187"/>
      <c r="BF224" s="187"/>
      <c r="BG224" s="187"/>
      <c r="BH224" s="187"/>
      <c r="BI224" s="187"/>
      <c r="BJ224" s="187"/>
      <c r="BK224" s="187"/>
      <c r="BL224" s="187"/>
      <c r="BM224" s="187"/>
      <c r="BN224" s="187"/>
      <c r="BO224" s="187"/>
      <c r="BP224" s="207"/>
      <c r="BQ224" s="207"/>
      <c r="BR224" s="207"/>
      <c r="BS224" s="207"/>
      <c r="BT224" s="207"/>
      <c r="BU224" s="207"/>
      <c r="BV224" s="189"/>
      <c r="BW224" s="189"/>
      <c r="BX224" s="190"/>
    </row>
    <row r="225" spans="1:76" s="185" customFormat="1" ht="19.5" customHeight="1">
      <c r="A225" s="105"/>
      <c r="B225" s="105"/>
      <c r="C225" s="182" t="s">
        <v>345</v>
      </c>
      <c r="D225" s="183"/>
      <c r="E225" s="183"/>
      <c r="F225" s="183"/>
      <c r="G225" s="183"/>
      <c r="H225" s="183"/>
      <c r="I225" s="183"/>
      <c r="J225" s="151"/>
      <c r="L225" s="567"/>
      <c r="M225" s="568"/>
      <c r="N225" s="568"/>
      <c r="O225" s="568"/>
      <c r="P225" s="567"/>
      <c r="Q225" s="568"/>
      <c r="R225" s="568"/>
      <c r="S225" s="568"/>
      <c r="T225" s="567"/>
      <c r="U225" s="568"/>
      <c r="V225" s="568"/>
      <c r="W225" s="568"/>
      <c r="X225" s="567"/>
      <c r="Y225" s="568"/>
      <c r="Z225" s="568"/>
      <c r="AA225" s="568"/>
      <c r="AB225" s="567"/>
      <c r="AC225" s="568"/>
      <c r="AD225" s="568"/>
      <c r="AE225" s="568"/>
      <c r="AF225" s="568"/>
      <c r="AG225" s="567">
        <f>SUM(L225:AF225)</f>
        <v>0</v>
      </c>
      <c r="AH225" s="568"/>
      <c r="AI225" s="568"/>
      <c r="AJ225" s="568"/>
      <c r="AL225" s="105"/>
      <c r="AM225" s="105"/>
      <c r="AN225" s="186" t="s">
        <v>260</v>
      </c>
      <c r="AO225" s="183"/>
      <c r="AP225" s="183"/>
      <c r="AQ225" s="183"/>
      <c r="AR225" s="183"/>
      <c r="AS225" s="183"/>
      <c r="AT225" s="183"/>
      <c r="AU225" s="183"/>
      <c r="AV225" s="467"/>
      <c r="AW225" s="467"/>
      <c r="AX225" s="467"/>
      <c r="AY225" s="467"/>
      <c r="AZ225" s="467"/>
      <c r="BA225" s="467"/>
      <c r="BB225" s="467"/>
      <c r="BC225" s="467"/>
      <c r="BD225" s="467"/>
      <c r="BE225" s="467"/>
      <c r="BF225" s="467"/>
      <c r="BG225" s="467"/>
      <c r="BH225" s="467"/>
      <c r="BI225" s="467"/>
      <c r="BJ225" s="467"/>
      <c r="BK225" s="467"/>
      <c r="BL225" s="467"/>
      <c r="BM225" s="467"/>
      <c r="BN225" s="467"/>
      <c r="BO225" s="467"/>
      <c r="BP225" s="464"/>
      <c r="BQ225" s="464"/>
      <c r="BR225" s="464"/>
      <c r="BS225" s="464"/>
      <c r="BT225" s="464"/>
      <c r="BU225" s="207"/>
      <c r="BV225" s="189"/>
      <c r="BW225" s="189"/>
      <c r="BX225" s="190"/>
    </row>
    <row r="226" spans="1:76" s="51" customFormat="1" ht="19.5" customHeight="1">
      <c r="A226" s="71"/>
      <c r="B226" s="71"/>
      <c r="C226" s="205" t="s">
        <v>347</v>
      </c>
      <c r="D226" s="176"/>
      <c r="E226" s="176"/>
      <c r="F226" s="176"/>
      <c r="G226" s="176"/>
      <c r="H226" s="176"/>
      <c r="I226" s="176"/>
      <c r="L226" s="567">
        <f>L218+L219-L222</f>
        <v>14954448518</v>
      </c>
      <c r="M226" s="586"/>
      <c r="N226" s="586"/>
      <c r="O226" s="586"/>
      <c r="P226" s="567">
        <f>P218+P219-P222</f>
        <v>26313532669</v>
      </c>
      <c r="Q226" s="586"/>
      <c r="R226" s="586"/>
      <c r="S226" s="586"/>
      <c r="T226" s="567">
        <f>T218+T219-T222</f>
        <v>629749600</v>
      </c>
      <c r="U226" s="586"/>
      <c r="V226" s="586"/>
      <c r="W226" s="586"/>
      <c r="X226" s="567">
        <f>X218+X219-X222</f>
        <v>414283401</v>
      </c>
      <c r="Y226" s="586"/>
      <c r="Z226" s="586"/>
      <c r="AA226" s="586"/>
      <c r="AB226" s="567">
        <f>AB218+AB219-AB222</f>
        <v>0</v>
      </c>
      <c r="AC226" s="586"/>
      <c r="AD226" s="586"/>
      <c r="AE226" s="586"/>
      <c r="AF226" s="586"/>
      <c r="AG226" s="567">
        <f>AG218+AG219-AG222</f>
        <v>42312014188</v>
      </c>
      <c r="AH226" s="586"/>
      <c r="AI226" s="586"/>
      <c r="AJ226" s="586"/>
      <c r="AL226" s="71"/>
      <c r="AM226" s="71"/>
      <c r="AN226" s="208" t="s">
        <v>348</v>
      </c>
      <c r="AO226" s="176"/>
      <c r="AP226" s="176"/>
      <c r="AQ226" s="176"/>
      <c r="AR226" s="176"/>
      <c r="AS226" s="176"/>
      <c r="AT226" s="176"/>
      <c r="AU226" s="176"/>
      <c r="AV226" s="462">
        <f>AV218+AV219-AV222</f>
        <v>0</v>
      </c>
      <c r="AW226" s="462"/>
      <c r="AX226" s="462"/>
      <c r="AY226" s="462"/>
      <c r="AZ226" s="462"/>
      <c r="BA226" s="462">
        <f>BA218+BA219-BA222</f>
        <v>0</v>
      </c>
      <c r="BB226" s="462"/>
      <c r="BC226" s="462"/>
      <c r="BD226" s="462"/>
      <c r="BE226" s="462"/>
      <c r="BF226" s="462">
        <f>BF218+BF219-BF222</f>
        <v>0</v>
      </c>
      <c r="BG226" s="462"/>
      <c r="BH226" s="462"/>
      <c r="BI226" s="462"/>
      <c r="BJ226" s="462"/>
      <c r="BK226" s="462">
        <f>BK218+BK219-BK222</f>
        <v>0</v>
      </c>
      <c r="BL226" s="462"/>
      <c r="BM226" s="462"/>
      <c r="BN226" s="462"/>
      <c r="BO226" s="462"/>
      <c r="BP226" s="583">
        <f>SUM(AU226:BO226)</f>
        <v>0</v>
      </c>
      <c r="BQ226" s="583"/>
      <c r="BR226" s="583"/>
      <c r="BS226" s="583"/>
      <c r="BT226" s="583"/>
      <c r="BU226" s="178"/>
      <c r="BV226" s="209"/>
      <c r="BW226" s="209"/>
      <c r="BX226" s="135"/>
    </row>
    <row r="227" spans="1:76" s="200" customFormat="1" ht="19.5" customHeight="1">
      <c r="A227" s="72"/>
      <c r="B227" s="72"/>
      <c r="C227" s="165" t="s">
        <v>354</v>
      </c>
      <c r="D227" s="192"/>
      <c r="E227" s="192"/>
      <c r="F227" s="192"/>
      <c r="G227" s="192"/>
      <c r="H227" s="192"/>
      <c r="I227" s="192"/>
      <c r="J227" s="193"/>
      <c r="K227" s="194"/>
      <c r="L227" s="563"/>
      <c r="M227" s="564"/>
      <c r="N227" s="564"/>
      <c r="O227" s="564"/>
      <c r="P227" s="563"/>
      <c r="Q227" s="564"/>
      <c r="R227" s="564"/>
      <c r="S227" s="564"/>
      <c r="T227" s="563"/>
      <c r="U227" s="564"/>
      <c r="V227" s="564"/>
      <c r="W227" s="564"/>
      <c r="X227" s="563"/>
      <c r="Y227" s="564"/>
      <c r="Z227" s="564"/>
      <c r="AA227" s="564"/>
      <c r="AB227" s="563"/>
      <c r="AC227" s="564"/>
      <c r="AD227" s="564"/>
      <c r="AE227" s="564"/>
      <c r="AF227" s="564"/>
      <c r="AG227" s="563"/>
      <c r="AH227" s="564"/>
      <c r="AI227" s="564"/>
      <c r="AJ227" s="564"/>
      <c r="AL227" s="72"/>
      <c r="AM227" s="72"/>
      <c r="AN227" s="173" t="s">
        <v>355</v>
      </c>
      <c r="AO227" s="192"/>
      <c r="AP227" s="192"/>
      <c r="AQ227" s="192"/>
      <c r="AR227" s="192"/>
      <c r="AS227" s="192"/>
      <c r="AT227" s="192"/>
      <c r="AU227" s="192"/>
      <c r="AV227" s="584"/>
      <c r="AW227" s="584"/>
      <c r="AX227" s="584"/>
      <c r="AY227" s="584"/>
      <c r="AZ227" s="584"/>
      <c r="BA227" s="584"/>
      <c r="BB227" s="584"/>
      <c r="BC227" s="584"/>
      <c r="BD227" s="584"/>
      <c r="BE227" s="584"/>
      <c r="BF227" s="584"/>
      <c r="BG227" s="584"/>
      <c r="BH227" s="584"/>
      <c r="BI227" s="584"/>
      <c r="BJ227" s="584"/>
      <c r="BK227" s="584"/>
      <c r="BL227" s="584"/>
      <c r="BM227" s="584"/>
      <c r="BN227" s="584"/>
      <c r="BO227" s="584"/>
      <c r="BP227" s="585"/>
      <c r="BQ227" s="585"/>
      <c r="BR227" s="585"/>
      <c r="BS227" s="585"/>
      <c r="BT227" s="585"/>
      <c r="BU227" s="202"/>
      <c r="BV227" s="210"/>
      <c r="BW227" s="203"/>
      <c r="BX227" s="209"/>
    </row>
    <row r="228" spans="1:76" ht="19.5" customHeight="1">
      <c r="A228" s="71"/>
      <c r="B228" s="71"/>
      <c r="C228" s="175" t="s">
        <v>356</v>
      </c>
      <c r="D228" s="176"/>
      <c r="E228" s="176"/>
      <c r="F228" s="176"/>
      <c r="G228" s="176"/>
      <c r="H228" s="176"/>
      <c r="I228" s="176"/>
      <c r="J228" s="159"/>
      <c r="K228" s="159"/>
      <c r="L228" s="565">
        <f>L207-L218</f>
        <v>21172357693</v>
      </c>
      <c r="M228" s="566"/>
      <c r="N228" s="566"/>
      <c r="O228" s="566"/>
      <c r="P228" s="565">
        <f>P207-P218</f>
        <v>15608975923</v>
      </c>
      <c r="Q228" s="566"/>
      <c r="R228" s="566"/>
      <c r="S228" s="566" t="e">
        <f>#REF!-S218</f>
        <v>#REF!</v>
      </c>
      <c r="T228" s="565">
        <f>T207-T218</f>
        <v>50865450</v>
      </c>
      <c r="U228" s="566"/>
      <c r="V228" s="566"/>
      <c r="W228" s="566" t="e">
        <f>#REF!-W218</f>
        <v>#REF!</v>
      </c>
      <c r="X228" s="565">
        <f>X207-X218</f>
        <v>277281483</v>
      </c>
      <c r="Y228" s="566"/>
      <c r="Z228" s="566"/>
      <c r="AA228" s="566"/>
      <c r="AB228" s="565">
        <f>AB207-AB218</f>
        <v>0</v>
      </c>
      <c r="AC228" s="566"/>
      <c r="AD228" s="566"/>
      <c r="AE228" s="566"/>
      <c r="AF228" s="566"/>
      <c r="AG228" s="565">
        <f>AG207-AG218</f>
        <v>37109480549</v>
      </c>
      <c r="AH228" s="566"/>
      <c r="AI228" s="566"/>
      <c r="AJ228" s="566"/>
      <c r="AL228" s="71"/>
      <c r="AM228" s="71"/>
      <c r="AN228" s="177" t="s">
        <v>357</v>
      </c>
      <c r="AO228" s="176"/>
      <c r="AP228" s="176"/>
      <c r="AQ228" s="176"/>
      <c r="AR228" s="176"/>
      <c r="AS228" s="176"/>
      <c r="AT228" s="176"/>
      <c r="AU228" s="176"/>
      <c r="AV228" s="462">
        <f>AV207-AV218</f>
        <v>0</v>
      </c>
      <c r="AW228" s="462"/>
      <c r="AX228" s="462"/>
      <c r="AY228" s="462"/>
      <c r="AZ228" s="462"/>
      <c r="BA228" s="462">
        <f>BA207-BA218</f>
        <v>0</v>
      </c>
      <c r="BB228" s="462"/>
      <c r="BC228" s="462"/>
      <c r="BD228" s="462"/>
      <c r="BE228" s="462"/>
      <c r="BF228" s="462">
        <f>BF207-BF218</f>
        <v>0</v>
      </c>
      <c r="BG228" s="462"/>
      <c r="BH228" s="462"/>
      <c r="BI228" s="462"/>
      <c r="BJ228" s="462"/>
      <c r="BK228" s="462">
        <f>BK207-BK218</f>
        <v>0</v>
      </c>
      <c r="BL228" s="462"/>
      <c r="BM228" s="462"/>
      <c r="BN228" s="462"/>
      <c r="BO228" s="462"/>
      <c r="BP228" s="583">
        <f>BP207-BP218</f>
        <v>0</v>
      </c>
      <c r="BQ228" s="583"/>
      <c r="BR228" s="583"/>
      <c r="BS228" s="583"/>
      <c r="BT228" s="583"/>
      <c r="BU228" s="178"/>
      <c r="BV228" s="143"/>
      <c r="BX228" s="209"/>
    </row>
    <row r="229" spans="1:75" ht="19.5" customHeight="1">
      <c r="A229" s="71"/>
      <c r="B229" s="71"/>
      <c r="C229" s="211" t="s">
        <v>358</v>
      </c>
      <c r="D229" s="162"/>
      <c r="E229" s="162"/>
      <c r="F229" s="162"/>
      <c r="G229" s="162"/>
      <c r="H229" s="162"/>
      <c r="I229" s="162"/>
      <c r="J229" s="163"/>
      <c r="K229" s="163"/>
      <c r="L229" s="559">
        <f>L216-L226</f>
        <v>20544649510</v>
      </c>
      <c r="M229" s="560"/>
      <c r="N229" s="560"/>
      <c r="O229" s="560"/>
      <c r="P229" s="559">
        <f>P216-P226</f>
        <v>15788973102</v>
      </c>
      <c r="Q229" s="560"/>
      <c r="R229" s="560"/>
      <c r="S229" s="560" t="e">
        <f>S216-S226</f>
        <v>#REF!</v>
      </c>
      <c r="T229" s="559">
        <f>T216-T226</f>
        <v>40691850</v>
      </c>
      <c r="U229" s="560"/>
      <c r="V229" s="560"/>
      <c r="W229" s="560" t="e">
        <f>W216-W226</f>
        <v>#REF!</v>
      </c>
      <c r="X229" s="559">
        <f>X216-X226</f>
        <v>247805301</v>
      </c>
      <c r="Y229" s="560"/>
      <c r="Z229" s="560"/>
      <c r="AA229" s="560"/>
      <c r="AB229" s="559">
        <f>AB216-AB226</f>
        <v>0</v>
      </c>
      <c r="AC229" s="560"/>
      <c r="AD229" s="560"/>
      <c r="AE229" s="560"/>
      <c r="AF229" s="560"/>
      <c r="AG229" s="559">
        <f>AG216-AG226</f>
        <v>36622119763</v>
      </c>
      <c r="AH229" s="560"/>
      <c r="AI229" s="560"/>
      <c r="AJ229" s="560"/>
      <c r="AL229" s="71"/>
      <c r="AM229" s="71"/>
      <c r="AN229" s="212" t="s">
        <v>359</v>
      </c>
      <c r="AO229" s="162"/>
      <c r="AP229" s="162"/>
      <c r="AQ229" s="162"/>
      <c r="AR229" s="162"/>
      <c r="AS229" s="162"/>
      <c r="AT229" s="162"/>
      <c r="AU229" s="162"/>
      <c r="AV229" s="577">
        <f>AV216-AV226</f>
        <v>0</v>
      </c>
      <c r="AW229" s="577"/>
      <c r="AX229" s="577"/>
      <c r="AY229" s="577"/>
      <c r="AZ229" s="577"/>
      <c r="BA229" s="577">
        <f>BA216-BA226</f>
        <v>0</v>
      </c>
      <c r="BB229" s="577"/>
      <c r="BC229" s="577"/>
      <c r="BD229" s="577"/>
      <c r="BE229" s="577"/>
      <c r="BF229" s="577">
        <f>BF216-BF226</f>
        <v>0</v>
      </c>
      <c r="BG229" s="577"/>
      <c r="BH229" s="577"/>
      <c r="BI229" s="577"/>
      <c r="BJ229" s="577"/>
      <c r="BK229" s="577">
        <f>BK216-BK226</f>
        <v>0</v>
      </c>
      <c r="BL229" s="577"/>
      <c r="BM229" s="577"/>
      <c r="BN229" s="577"/>
      <c r="BO229" s="577"/>
      <c r="BP229" s="578">
        <f>BP216-BP226</f>
        <v>0</v>
      </c>
      <c r="BQ229" s="578"/>
      <c r="BR229" s="578"/>
      <c r="BS229" s="578"/>
      <c r="BT229" s="578"/>
      <c r="BU229" s="213"/>
      <c r="BV229" s="143"/>
      <c r="BW229" s="143"/>
    </row>
    <row r="230" spans="1:73" ht="19.5" customHeight="1" outlineLevel="1">
      <c r="A230" s="72">
        <v>9</v>
      </c>
      <c r="B230" s="72" t="s">
        <v>223</v>
      </c>
      <c r="C230" s="156" t="s">
        <v>360</v>
      </c>
      <c r="D230" s="152"/>
      <c r="E230" s="152"/>
      <c r="F230" s="152"/>
      <c r="G230" s="152"/>
      <c r="H230" s="152"/>
      <c r="I230" s="152"/>
      <c r="J230" s="152"/>
      <c r="K230" s="152"/>
      <c r="L230" s="152"/>
      <c r="M230" s="152"/>
      <c r="N230" s="152"/>
      <c r="O230" s="152"/>
      <c r="P230" s="152"/>
      <c r="Q230" s="152"/>
      <c r="R230" s="152"/>
      <c r="S230" s="152"/>
      <c r="T230" s="152"/>
      <c r="U230" s="214"/>
      <c r="V230" s="214"/>
      <c r="W230" s="214"/>
      <c r="X230" s="214"/>
      <c r="Y230" s="214"/>
      <c r="Z230" s="214"/>
      <c r="AA230" s="214"/>
      <c r="AB230" s="214"/>
      <c r="AC230" s="215"/>
      <c r="AD230" s="215"/>
      <c r="AE230" s="215"/>
      <c r="AF230" s="215"/>
      <c r="AG230" s="215"/>
      <c r="AH230" s="215"/>
      <c r="AI230" s="215"/>
      <c r="AJ230" s="215"/>
      <c r="AN230" s="156"/>
      <c r="AO230" s="152"/>
      <c r="AP230" s="152"/>
      <c r="AQ230" s="152"/>
      <c r="AR230" s="152"/>
      <c r="AS230" s="152"/>
      <c r="AT230" s="152"/>
      <c r="AU230" s="152"/>
      <c r="AV230" s="214"/>
      <c r="AW230" s="214"/>
      <c r="AX230" s="214"/>
      <c r="AY230" s="214"/>
      <c r="AZ230" s="214"/>
      <c r="BA230" s="214"/>
      <c r="BB230" s="214"/>
      <c r="BC230" s="214"/>
      <c r="BD230" s="214"/>
      <c r="BE230" s="214"/>
      <c r="BF230" s="214"/>
      <c r="BG230" s="214"/>
      <c r="BH230" s="214"/>
      <c r="BI230" s="214"/>
      <c r="BJ230" s="214"/>
      <c r="BK230" s="214"/>
      <c r="BL230" s="214"/>
      <c r="BM230" s="214"/>
      <c r="BN230" s="215"/>
      <c r="BO230" s="215"/>
      <c r="BP230" s="215"/>
      <c r="BQ230" s="215"/>
      <c r="BR230" s="215"/>
      <c r="BS230" s="215"/>
      <c r="BT230" s="215"/>
      <c r="BU230" s="215"/>
    </row>
    <row r="231" spans="3:73" ht="19.5" customHeight="1" outlineLevel="1">
      <c r="C231" s="157" t="s">
        <v>308</v>
      </c>
      <c r="D231" s="158"/>
      <c r="E231" s="158"/>
      <c r="F231" s="158"/>
      <c r="G231" s="158"/>
      <c r="H231" s="158"/>
      <c r="I231" s="158"/>
      <c r="J231" s="159"/>
      <c r="K231" s="159"/>
      <c r="L231" s="561" t="s">
        <v>309</v>
      </c>
      <c r="M231" s="579"/>
      <c r="N231" s="579"/>
      <c r="O231" s="579"/>
      <c r="P231" s="561" t="s">
        <v>310</v>
      </c>
      <c r="Q231" s="579"/>
      <c r="R231" s="579"/>
      <c r="S231" s="579"/>
      <c r="T231" s="561" t="s">
        <v>311</v>
      </c>
      <c r="U231" s="579"/>
      <c r="V231" s="579"/>
      <c r="W231" s="579"/>
      <c r="X231" s="561" t="s">
        <v>312</v>
      </c>
      <c r="Y231" s="579"/>
      <c r="Z231" s="579"/>
      <c r="AA231" s="579"/>
      <c r="AB231" s="561" t="s">
        <v>313</v>
      </c>
      <c r="AC231" s="579"/>
      <c r="AD231" s="579"/>
      <c r="AE231" s="579"/>
      <c r="AF231" s="579"/>
      <c r="AG231" s="580" t="s">
        <v>233</v>
      </c>
      <c r="AH231" s="581"/>
      <c r="AI231" s="581"/>
      <c r="AJ231" s="581"/>
      <c r="AN231" s="156"/>
      <c r="AO231" s="152"/>
      <c r="AP231" s="152"/>
      <c r="AQ231" s="152"/>
      <c r="AR231" s="152"/>
      <c r="AS231" s="152"/>
      <c r="AT231" s="152"/>
      <c r="AU231" s="152"/>
      <c r="AV231" s="214"/>
      <c r="AW231" s="214"/>
      <c r="AX231" s="214"/>
      <c r="AY231" s="214"/>
      <c r="AZ231" s="214"/>
      <c r="BA231" s="214"/>
      <c r="BB231" s="214"/>
      <c r="BC231" s="214"/>
      <c r="BD231" s="214"/>
      <c r="BE231" s="214"/>
      <c r="BF231" s="214"/>
      <c r="BG231" s="214"/>
      <c r="BH231" s="214"/>
      <c r="BI231" s="214"/>
      <c r="BJ231" s="214"/>
      <c r="BK231" s="214"/>
      <c r="BL231" s="214"/>
      <c r="BM231" s="214"/>
      <c r="BN231" s="215"/>
      <c r="BO231" s="215"/>
      <c r="BP231" s="215"/>
      <c r="BQ231" s="215"/>
      <c r="BR231" s="215"/>
      <c r="BS231" s="215"/>
      <c r="BT231" s="215"/>
      <c r="BU231" s="215"/>
    </row>
    <row r="232" spans="3:73" ht="19.5" customHeight="1" outlineLevel="1">
      <c r="C232" s="161"/>
      <c r="D232" s="162"/>
      <c r="E232" s="162"/>
      <c r="F232" s="162"/>
      <c r="G232" s="162"/>
      <c r="H232" s="162"/>
      <c r="I232" s="162"/>
      <c r="J232" s="163"/>
      <c r="K232" s="163"/>
      <c r="L232" s="555" t="s">
        <v>319</v>
      </c>
      <c r="M232" s="576"/>
      <c r="N232" s="576"/>
      <c r="O232" s="576"/>
      <c r="P232" s="555" t="s">
        <v>320</v>
      </c>
      <c r="Q232" s="576"/>
      <c r="R232" s="576"/>
      <c r="S232" s="576"/>
      <c r="T232" s="555" t="s">
        <v>321</v>
      </c>
      <c r="U232" s="576"/>
      <c r="V232" s="576"/>
      <c r="W232" s="576"/>
      <c r="X232" s="555" t="s">
        <v>322</v>
      </c>
      <c r="Y232" s="576"/>
      <c r="Z232" s="576"/>
      <c r="AA232" s="576"/>
      <c r="AB232" s="555" t="s">
        <v>323</v>
      </c>
      <c r="AC232" s="576"/>
      <c r="AD232" s="576"/>
      <c r="AE232" s="576"/>
      <c r="AF232" s="576"/>
      <c r="AG232" s="582"/>
      <c r="AH232" s="582"/>
      <c r="AI232" s="582"/>
      <c r="AJ232" s="582"/>
      <c r="AN232" s="156"/>
      <c r="AO232" s="152"/>
      <c r="AP232" s="152"/>
      <c r="AQ232" s="152"/>
      <c r="AR232" s="152"/>
      <c r="AS232" s="152"/>
      <c r="AT232" s="152"/>
      <c r="AU232" s="152"/>
      <c r="AV232" s="214"/>
      <c r="AW232" s="214"/>
      <c r="AX232" s="214"/>
      <c r="AY232" s="214"/>
      <c r="AZ232" s="214"/>
      <c r="BA232" s="214"/>
      <c r="BB232" s="214"/>
      <c r="BC232" s="214"/>
      <c r="BD232" s="214"/>
      <c r="BE232" s="214"/>
      <c r="BF232" s="214"/>
      <c r="BG232" s="214"/>
      <c r="BH232" s="214"/>
      <c r="BI232" s="214"/>
      <c r="BJ232" s="214"/>
      <c r="BK232" s="214"/>
      <c r="BL232" s="214"/>
      <c r="BM232" s="214"/>
      <c r="BN232" s="215"/>
      <c r="BO232" s="215"/>
      <c r="BP232" s="215"/>
      <c r="BQ232" s="215"/>
      <c r="BR232" s="215"/>
      <c r="BS232" s="215"/>
      <c r="BT232" s="215"/>
      <c r="BU232" s="215"/>
    </row>
    <row r="233" spans="3:73" ht="19.5" customHeight="1" outlineLevel="1">
      <c r="C233" s="165" t="s">
        <v>328</v>
      </c>
      <c r="D233" s="166"/>
      <c r="E233" s="166"/>
      <c r="F233" s="166"/>
      <c r="G233" s="166"/>
      <c r="H233" s="166"/>
      <c r="I233" s="166"/>
      <c r="J233" s="167"/>
      <c r="K233" s="167"/>
      <c r="L233" s="168"/>
      <c r="M233" s="167"/>
      <c r="N233" s="169"/>
      <c r="O233" s="170"/>
      <c r="P233" s="171"/>
      <c r="Q233" s="169"/>
      <c r="R233" s="169"/>
      <c r="S233" s="170"/>
      <c r="T233" s="171"/>
      <c r="U233" s="169"/>
      <c r="V233" s="169"/>
      <c r="W233" s="170"/>
      <c r="X233" s="171"/>
      <c r="Y233" s="169"/>
      <c r="Z233" s="169"/>
      <c r="AA233" s="170"/>
      <c r="AB233" s="171"/>
      <c r="AC233" s="169"/>
      <c r="AD233" s="169"/>
      <c r="AE233" s="169"/>
      <c r="AF233" s="170"/>
      <c r="AG233" s="171"/>
      <c r="AH233" s="169"/>
      <c r="AI233" s="169"/>
      <c r="AJ233" s="172"/>
      <c r="AN233" s="156"/>
      <c r="AO233" s="152"/>
      <c r="AP233" s="152"/>
      <c r="AQ233" s="152"/>
      <c r="AR233" s="152"/>
      <c r="AS233" s="152"/>
      <c r="AT233" s="152"/>
      <c r="AU233" s="152"/>
      <c r="AV233" s="214"/>
      <c r="AW233" s="214"/>
      <c r="AX233" s="214"/>
      <c r="AY233" s="214"/>
      <c r="AZ233" s="214"/>
      <c r="BA233" s="214"/>
      <c r="BB233" s="214"/>
      <c r="BC233" s="214"/>
      <c r="BD233" s="214"/>
      <c r="BE233" s="214"/>
      <c r="BF233" s="214"/>
      <c r="BG233" s="214"/>
      <c r="BH233" s="214"/>
      <c r="BI233" s="214"/>
      <c r="BJ233" s="214"/>
      <c r="BK233" s="214"/>
      <c r="BL233" s="214"/>
      <c r="BM233" s="214"/>
      <c r="BN233" s="215"/>
      <c r="BO233" s="215"/>
      <c r="BP233" s="215"/>
      <c r="BQ233" s="215"/>
      <c r="BR233" s="215"/>
      <c r="BS233" s="215"/>
      <c r="BT233" s="215"/>
      <c r="BU233" s="215"/>
    </row>
    <row r="234" spans="3:74" ht="19.5" customHeight="1" outlineLevel="1">
      <c r="C234" s="175" t="s">
        <v>330</v>
      </c>
      <c r="D234" s="176"/>
      <c r="E234" s="176"/>
      <c r="F234" s="176"/>
      <c r="G234" s="176"/>
      <c r="H234" s="176"/>
      <c r="I234" s="176"/>
      <c r="J234" s="159"/>
      <c r="L234" s="572"/>
      <c r="M234" s="573"/>
      <c r="N234" s="573"/>
      <c r="O234" s="573"/>
      <c r="P234" s="572"/>
      <c r="Q234" s="573"/>
      <c r="R234" s="573"/>
      <c r="S234" s="573"/>
      <c r="T234" s="572">
        <v>568164714</v>
      </c>
      <c r="U234" s="573"/>
      <c r="V234" s="573"/>
      <c r="W234" s="573"/>
      <c r="X234" s="572"/>
      <c r="Y234" s="573"/>
      <c r="Z234" s="573"/>
      <c r="AA234" s="573"/>
      <c r="AB234" s="572"/>
      <c r="AC234" s="573"/>
      <c r="AD234" s="573"/>
      <c r="AE234" s="573"/>
      <c r="AF234" s="573"/>
      <c r="AG234" s="569">
        <f>SUM(L234:AF234)</f>
        <v>568164714</v>
      </c>
      <c r="AH234" s="570"/>
      <c r="AI234" s="570"/>
      <c r="AJ234" s="570"/>
      <c r="AN234" s="156"/>
      <c r="AO234" s="152"/>
      <c r="AP234" s="152"/>
      <c r="AQ234" s="152"/>
      <c r="AR234" s="152"/>
      <c r="AS234" s="152"/>
      <c r="AT234" s="152"/>
      <c r="AU234" s="152"/>
      <c r="AV234" s="214"/>
      <c r="AW234" s="214"/>
      <c r="AX234" s="214"/>
      <c r="AY234" s="214"/>
      <c r="AZ234" s="214"/>
      <c r="BA234" s="214"/>
      <c r="BB234" s="214"/>
      <c r="BC234" s="214"/>
      <c r="BD234" s="214"/>
      <c r="BE234" s="214"/>
      <c r="BF234" s="214"/>
      <c r="BG234" s="214"/>
      <c r="BH234" s="214"/>
      <c r="BI234" s="214"/>
      <c r="BJ234" s="214"/>
      <c r="BK234" s="214"/>
      <c r="BL234" s="214"/>
      <c r="BM234" s="214"/>
      <c r="BN234" s="215"/>
      <c r="BO234" s="215"/>
      <c r="BP234" s="215"/>
      <c r="BQ234" s="215"/>
      <c r="BR234" s="215"/>
      <c r="BS234" s="215"/>
      <c r="BT234" s="215"/>
      <c r="BU234" s="215"/>
      <c r="BV234" s="216"/>
    </row>
    <row r="235" spans="3:73" ht="19.5" customHeight="1" outlineLevel="1">
      <c r="C235" s="175" t="s">
        <v>332</v>
      </c>
      <c r="D235" s="176"/>
      <c r="E235" s="176"/>
      <c r="F235" s="176"/>
      <c r="G235" s="176"/>
      <c r="H235" s="176"/>
      <c r="I235" s="176"/>
      <c r="J235" s="141"/>
      <c r="L235" s="569">
        <f>SUM(L236:N238)</f>
        <v>0</v>
      </c>
      <c r="M235" s="570"/>
      <c r="N235" s="570"/>
      <c r="O235" s="570"/>
      <c r="P235" s="569">
        <f>SUM(P236:R238)</f>
        <v>0</v>
      </c>
      <c r="Q235" s="570"/>
      <c r="R235" s="570"/>
      <c r="S235" s="570"/>
      <c r="T235" s="569">
        <f>SUM(T236:V238)</f>
        <v>0</v>
      </c>
      <c r="U235" s="570"/>
      <c r="V235" s="570"/>
      <c r="W235" s="570"/>
      <c r="X235" s="569">
        <f>SUM(X236:Z238)</f>
        <v>0</v>
      </c>
      <c r="Y235" s="570"/>
      <c r="Z235" s="570"/>
      <c r="AA235" s="570"/>
      <c r="AB235" s="574">
        <f>SUM(AB236:AF238)</f>
        <v>0</v>
      </c>
      <c r="AC235" s="575"/>
      <c r="AD235" s="575"/>
      <c r="AE235" s="575"/>
      <c r="AF235" s="575"/>
      <c r="AG235" s="569">
        <f>SUM(L235:AF235)</f>
        <v>0</v>
      </c>
      <c r="AH235" s="570"/>
      <c r="AI235" s="570"/>
      <c r="AJ235" s="570"/>
      <c r="AN235" s="156"/>
      <c r="AO235" s="152"/>
      <c r="AP235" s="152"/>
      <c r="AQ235" s="152"/>
      <c r="AR235" s="152"/>
      <c r="AS235" s="152"/>
      <c r="AT235" s="152"/>
      <c r="AU235" s="152"/>
      <c r="AV235" s="214"/>
      <c r="AW235" s="214"/>
      <c r="AX235" s="214"/>
      <c r="AY235" s="214"/>
      <c r="AZ235" s="214"/>
      <c r="BA235" s="214"/>
      <c r="BB235" s="214"/>
      <c r="BC235" s="214"/>
      <c r="BD235" s="214"/>
      <c r="BE235" s="214"/>
      <c r="BF235" s="214"/>
      <c r="BG235" s="214"/>
      <c r="BH235" s="214"/>
      <c r="BI235" s="214"/>
      <c r="BJ235" s="214"/>
      <c r="BK235" s="214"/>
      <c r="BL235" s="214"/>
      <c r="BM235" s="214"/>
      <c r="BN235" s="215"/>
      <c r="BO235" s="215"/>
      <c r="BP235" s="215"/>
      <c r="BQ235" s="215"/>
      <c r="BR235" s="215"/>
      <c r="BS235" s="215"/>
      <c r="BT235" s="215"/>
      <c r="BU235" s="215"/>
    </row>
    <row r="236" spans="3:73" ht="19.5" customHeight="1" outlineLevel="1">
      <c r="C236" s="182" t="s">
        <v>361</v>
      </c>
      <c r="D236" s="183"/>
      <c r="E236" s="183"/>
      <c r="F236" s="183"/>
      <c r="G236" s="183"/>
      <c r="H236" s="183"/>
      <c r="I236" s="183"/>
      <c r="J236" s="184"/>
      <c r="K236" s="185"/>
      <c r="L236" s="569"/>
      <c r="M236" s="570"/>
      <c r="N236" s="570"/>
      <c r="O236" s="570"/>
      <c r="P236" s="569"/>
      <c r="Q236" s="570"/>
      <c r="R236" s="570"/>
      <c r="S236" s="570"/>
      <c r="T236" s="569"/>
      <c r="U236" s="570"/>
      <c r="V236" s="570"/>
      <c r="W236" s="570"/>
      <c r="X236" s="569"/>
      <c r="Y236" s="570"/>
      <c r="Z236" s="570"/>
      <c r="AA236" s="570"/>
      <c r="AB236" s="569"/>
      <c r="AC236" s="571"/>
      <c r="AD236" s="571"/>
      <c r="AE236" s="571"/>
      <c r="AF236" s="571"/>
      <c r="AG236" s="569">
        <f>SUM(L236:AF236)</f>
        <v>0</v>
      </c>
      <c r="AH236" s="570"/>
      <c r="AI236" s="570"/>
      <c r="AJ236" s="570"/>
      <c r="AN236" s="156"/>
      <c r="AO236" s="152"/>
      <c r="AP236" s="152"/>
      <c r="AQ236" s="152"/>
      <c r="AR236" s="152"/>
      <c r="AS236" s="152"/>
      <c r="AT236" s="152"/>
      <c r="AU236" s="152"/>
      <c r="AV236" s="214"/>
      <c r="AW236" s="214"/>
      <c r="AX236" s="214"/>
      <c r="AY236" s="214"/>
      <c r="AZ236" s="214"/>
      <c r="BA236" s="214"/>
      <c r="BB236" s="214"/>
      <c r="BC236" s="214"/>
      <c r="BD236" s="214"/>
      <c r="BE236" s="214"/>
      <c r="BF236" s="214"/>
      <c r="BG236" s="214"/>
      <c r="BH236" s="214"/>
      <c r="BI236" s="214"/>
      <c r="BJ236" s="214"/>
      <c r="BK236" s="214"/>
      <c r="BL236" s="214"/>
      <c r="BM236" s="214"/>
      <c r="BN236" s="215"/>
      <c r="BO236" s="215"/>
      <c r="BP236" s="215"/>
      <c r="BQ236" s="215"/>
      <c r="BR236" s="215"/>
      <c r="BS236" s="215"/>
      <c r="BT236" s="215"/>
      <c r="BU236" s="215"/>
    </row>
    <row r="237" spans="3:73" ht="19.5" customHeight="1" outlineLevel="1">
      <c r="C237" s="182" t="s">
        <v>362</v>
      </c>
      <c r="D237" s="183"/>
      <c r="E237" s="183"/>
      <c r="F237" s="183"/>
      <c r="G237" s="183"/>
      <c r="H237" s="183"/>
      <c r="I237" s="183"/>
      <c r="J237" s="184"/>
      <c r="K237" s="185"/>
      <c r="L237" s="569"/>
      <c r="M237" s="570"/>
      <c r="N237" s="570"/>
      <c r="O237" s="570"/>
      <c r="P237" s="569"/>
      <c r="Q237" s="570"/>
      <c r="R237" s="570"/>
      <c r="S237" s="570"/>
      <c r="T237" s="569"/>
      <c r="U237" s="570"/>
      <c r="V237" s="570"/>
      <c r="W237" s="570"/>
      <c r="X237" s="569"/>
      <c r="Y237" s="570"/>
      <c r="Z237" s="570"/>
      <c r="AA237" s="570"/>
      <c r="AB237" s="569"/>
      <c r="AC237" s="571"/>
      <c r="AD237" s="571"/>
      <c r="AE237" s="571"/>
      <c r="AF237" s="571"/>
      <c r="AG237" s="569">
        <f>SUM(L237:AF237)</f>
        <v>0</v>
      </c>
      <c r="AH237" s="570"/>
      <c r="AI237" s="570"/>
      <c r="AJ237" s="570"/>
      <c r="AN237" s="156"/>
      <c r="AO237" s="152"/>
      <c r="AP237" s="152"/>
      <c r="AQ237" s="152"/>
      <c r="AR237" s="152"/>
      <c r="AS237" s="152"/>
      <c r="AT237" s="152"/>
      <c r="AU237" s="152"/>
      <c r="AV237" s="214"/>
      <c r="AW237" s="214"/>
      <c r="AX237" s="214"/>
      <c r="AY237" s="214"/>
      <c r="AZ237" s="214"/>
      <c r="BA237" s="214"/>
      <c r="BB237" s="214"/>
      <c r="BC237" s="214"/>
      <c r="BD237" s="214"/>
      <c r="BE237" s="214"/>
      <c r="BF237" s="214"/>
      <c r="BG237" s="214"/>
      <c r="BH237" s="214"/>
      <c r="BI237" s="214"/>
      <c r="BJ237" s="214"/>
      <c r="BK237" s="214"/>
      <c r="BL237" s="214"/>
      <c r="BM237" s="214"/>
      <c r="BN237" s="215"/>
      <c r="BO237" s="215"/>
      <c r="BP237" s="215"/>
      <c r="BQ237" s="215"/>
      <c r="BR237" s="215"/>
      <c r="BS237" s="215"/>
      <c r="BT237" s="215"/>
      <c r="BU237" s="215"/>
    </row>
    <row r="238" spans="3:73" ht="19.5" customHeight="1" outlineLevel="1">
      <c r="C238" s="182" t="s">
        <v>338</v>
      </c>
      <c r="D238" s="183"/>
      <c r="E238" s="183"/>
      <c r="F238" s="183"/>
      <c r="G238" s="183"/>
      <c r="H238" s="183"/>
      <c r="I238" s="183"/>
      <c r="J238" s="184"/>
      <c r="K238" s="185"/>
      <c r="L238" s="569"/>
      <c r="M238" s="570"/>
      <c r="N238" s="570"/>
      <c r="O238" s="570"/>
      <c r="P238" s="569"/>
      <c r="Q238" s="570"/>
      <c r="R238" s="570"/>
      <c r="S238" s="570"/>
      <c r="T238" s="569"/>
      <c r="U238" s="570"/>
      <c r="V238" s="570"/>
      <c r="W238" s="570"/>
      <c r="X238" s="569"/>
      <c r="Y238" s="570"/>
      <c r="Z238" s="570"/>
      <c r="AA238" s="570"/>
      <c r="AB238" s="569"/>
      <c r="AC238" s="571"/>
      <c r="AD238" s="571"/>
      <c r="AE238" s="571"/>
      <c r="AF238" s="571"/>
      <c r="AG238" s="569">
        <f>SUM(L238:AF238)</f>
        <v>0</v>
      </c>
      <c r="AH238" s="570"/>
      <c r="AI238" s="570"/>
      <c r="AJ238" s="570"/>
      <c r="AN238" s="156"/>
      <c r="AO238" s="152"/>
      <c r="AP238" s="152"/>
      <c r="AQ238" s="152"/>
      <c r="AR238" s="152"/>
      <c r="AS238" s="152"/>
      <c r="AT238" s="152"/>
      <c r="AU238" s="152"/>
      <c r="AV238" s="214"/>
      <c r="AW238" s="214"/>
      <c r="AX238" s="214"/>
      <c r="AY238" s="214"/>
      <c r="AZ238" s="214"/>
      <c r="BA238" s="214"/>
      <c r="BB238" s="214"/>
      <c r="BC238" s="214"/>
      <c r="BD238" s="214"/>
      <c r="BE238" s="214"/>
      <c r="BF238" s="214"/>
      <c r="BG238" s="214"/>
      <c r="BH238" s="214"/>
      <c r="BI238" s="214"/>
      <c r="BJ238" s="214"/>
      <c r="BK238" s="214"/>
      <c r="BL238" s="214"/>
      <c r="BM238" s="214"/>
      <c r="BN238" s="215"/>
      <c r="BO238" s="215"/>
      <c r="BP238" s="215"/>
      <c r="BQ238" s="215"/>
      <c r="BR238" s="215"/>
      <c r="BS238" s="215"/>
      <c r="BT238" s="215"/>
      <c r="BU238" s="215"/>
    </row>
    <row r="239" spans="3:73" ht="19.5" customHeight="1" outlineLevel="1">
      <c r="C239" s="175" t="s">
        <v>340</v>
      </c>
      <c r="D239" s="176"/>
      <c r="E239" s="176"/>
      <c r="F239" s="176"/>
      <c r="G239" s="176"/>
      <c r="H239" s="176"/>
      <c r="I239" s="176"/>
      <c r="J239" s="141"/>
      <c r="L239" s="569">
        <f>SUM(L240:O241)</f>
        <v>0</v>
      </c>
      <c r="M239" s="570"/>
      <c r="N239" s="570"/>
      <c r="O239" s="570"/>
      <c r="P239" s="569">
        <f>SUM(P240:S241)</f>
        <v>0</v>
      </c>
      <c r="Q239" s="570"/>
      <c r="R239" s="570"/>
      <c r="S239" s="570"/>
      <c r="T239" s="569">
        <f>SUM(T240:W241)</f>
        <v>0</v>
      </c>
      <c r="U239" s="570"/>
      <c r="V239" s="570"/>
      <c r="W239" s="570"/>
      <c r="X239" s="569">
        <f>SUM(X240:AA241)</f>
        <v>0</v>
      </c>
      <c r="Y239" s="570"/>
      <c r="Z239" s="570"/>
      <c r="AA239" s="570"/>
      <c r="AB239" s="569">
        <f>SUM(AB240:AF241)</f>
        <v>0</v>
      </c>
      <c r="AC239" s="570"/>
      <c r="AD239" s="570"/>
      <c r="AE239" s="570"/>
      <c r="AF239" s="570"/>
      <c r="AG239" s="569">
        <f>SUM(AG240:AJ241)</f>
        <v>0</v>
      </c>
      <c r="AH239" s="570"/>
      <c r="AI239" s="570"/>
      <c r="AJ239" s="570"/>
      <c r="AN239" s="156"/>
      <c r="AO239" s="152"/>
      <c r="AP239" s="152"/>
      <c r="AQ239" s="152"/>
      <c r="AR239" s="152"/>
      <c r="AS239" s="152"/>
      <c r="AT239" s="152"/>
      <c r="AU239" s="152"/>
      <c r="AV239" s="214"/>
      <c r="AW239" s="214"/>
      <c r="AX239" s="214"/>
      <c r="AY239" s="214"/>
      <c r="AZ239" s="214"/>
      <c r="BA239" s="214"/>
      <c r="BB239" s="214"/>
      <c r="BC239" s="214"/>
      <c r="BD239" s="214"/>
      <c r="BE239" s="214"/>
      <c r="BF239" s="214"/>
      <c r="BG239" s="214"/>
      <c r="BH239" s="214"/>
      <c r="BI239" s="214"/>
      <c r="BJ239" s="214"/>
      <c r="BK239" s="214"/>
      <c r="BL239" s="214"/>
      <c r="BM239" s="214"/>
      <c r="BN239" s="215"/>
      <c r="BO239" s="215"/>
      <c r="BP239" s="215"/>
      <c r="BQ239" s="215"/>
      <c r="BR239" s="215"/>
      <c r="BS239" s="215"/>
      <c r="BT239" s="215"/>
      <c r="BU239" s="215"/>
    </row>
    <row r="240" spans="3:73" ht="19.5" customHeight="1" outlineLevel="1">
      <c r="C240" s="182" t="s">
        <v>363</v>
      </c>
      <c r="D240" s="183"/>
      <c r="E240" s="183"/>
      <c r="F240" s="183"/>
      <c r="G240" s="183"/>
      <c r="H240" s="183"/>
      <c r="I240" s="183"/>
      <c r="J240" s="184"/>
      <c r="K240" s="185"/>
      <c r="L240" s="569"/>
      <c r="M240" s="570"/>
      <c r="N240" s="570"/>
      <c r="O240" s="570"/>
      <c r="P240" s="569"/>
      <c r="Q240" s="570"/>
      <c r="R240" s="570"/>
      <c r="S240" s="570"/>
      <c r="T240" s="569"/>
      <c r="U240" s="570"/>
      <c r="V240" s="570"/>
      <c r="W240" s="570"/>
      <c r="X240" s="569"/>
      <c r="Y240" s="570"/>
      <c r="Z240" s="570"/>
      <c r="AA240" s="570"/>
      <c r="AB240" s="569"/>
      <c r="AC240" s="571"/>
      <c r="AD240" s="571"/>
      <c r="AE240" s="571"/>
      <c r="AF240" s="571"/>
      <c r="AG240" s="569">
        <f>SUM(L240:AF240)</f>
        <v>0</v>
      </c>
      <c r="AH240" s="570"/>
      <c r="AI240" s="570"/>
      <c r="AJ240" s="570"/>
      <c r="AN240" s="156"/>
      <c r="AO240" s="152"/>
      <c r="AP240" s="152"/>
      <c r="AQ240" s="152"/>
      <c r="AR240" s="152"/>
      <c r="AS240" s="152"/>
      <c r="AT240" s="152"/>
      <c r="AU240" s="152"/>
      <c r="AV240" s="214"/>
      <c r="AW240" s="214"/>
      <c r="AX240" s="214"/>
      <c r="AY240" s="214"/>
      <c r="AZ240" s="214"/>
      <c r="BA240" s="214"/>
      <c r="BB240" s="214"/>
      <c r="BC240" s="214"/>
      <c r="BD240" s="214"/>
      <c r="BE240" s="214"/>
      <c r="BF240" s="214"/>
      <c r="BG240" s="214"/>
      <c r="BH240" s="214"/>
      <c r="BI240" s="214"/>
      <c r="BJ240" s="214"/>
      <c r="BK240" s="214"/>
      <c r="BL240" s="214"/>
      <c r="BM240" s="214"/>
      <c r="BN240" s="215"/>
      <c r="BO240" s="215"/>
      <c r="BP240" s="215"/>
      <c r="BQ240" s="215"/>
      <c r="BR240" s="215"/>
      <c r="BS240" s="215"/>
      <c r="BT240" s="215"/>
      <c r="BU240" s="215"/>
    </row>
    <row r="241" spans="3:73" ht="19.5" customHeight="1" outlineLevel="1">
      <c r="C241" s="182" t="s">
        <v>345</v>
      </c>
      <c r="D241" s="183"/>
      <c r="E241" s="183"/>
      <c r="F241" s="183"/>
      <c r="G241" s="183"/>
      <c r="H241" s="183"/>
      <c r="I241" s="183"/>
      <c r="J241" s="184"/>
      <c r="K241" s="185"/>
      <c r="L241" s="569"/>
      <c r="M241" s="570"/>
      <c r="N241" s="570"/>
      <c r="O241" s="570"/>
      <c r="P241" s="569"/>
      <c r="Q241" s="570"/>
      <c r="R241" s="570"/>
      <c r="S241" s="570"/>
      <c r="T241" s="569"/>
      <c r="U241" s="570"/>
      <c r="V241" s="570"/>
      <c r="W241" s="570"/>
      <c r="X241" s="569"/>
      <c r="Y241" s="570"/>
      <c r="Z241" s="570"/>
      <c r="AA241" s="570"/>
      <c r="AB241" s="569"/>
      <c r="AC241" s="571"/>
      <c r="AD241" s="571"/>
      <c r="AE241" s="571"/>
      <c r="AF241" s="571"/>
      <c r="AG241" s="569">
        <f>SUM(L241:AF241)</f>
        <v>0</v>
      </c>
      <c r="AH241" s="570"/>
      <c r="AI241" s="570"/>
      <c r="AJ241" s="570"/>
      <c r="AN241" s="156"/>
      <c r="AO241" s="152"/>
      <c r="AP241" s="152"/>
      <c r="AQ241" s="152"/>
      <c r="AR241" s="152"/>
      <c r="AS241" s="152"/>
      <c r="AT241" s="152"/>
      <c r="AU241" s="152"/>
      <c r="AV241" s="214"/>
      <c r="AW241" s="214"/>
      <c r="AX241" s="214"/>
      <c r="AY241" s="214"/>
      <c r="AZ241" s="214"/>
      <c r="BA241" s="214"/>
      <c r="BB241" s="214"/>
      <c r="BC241" s="214"/>
      <c r="BD241" s="214"/>
      <c r="BE241" s="214"/>
      <c r="BF241" s="214"/>
      <c r="BG241" s="214"/>
      <c r="BH241" s="214"/>
      <c r="BI241" s="214"/>
      <c r="BJ241" s="214"/>
      <c r="BK241" s="214"/>
      <c r="BL241" s="214"/>
      <c r="BM241" s="214"/>
      <c r="BN241" s="215"/>
      <c r="BO241" s="215"/>
      <c r="BP241" s="215"/>
      <c r="BQ241" s="215"/>
      <c r="BR241" s="215"/>
      <c r="BS241" s="215"/>
      <c r="BT241" s="215"/>
      <c r="BU241" s="215"/>
    </row>
    <row r="242" spans="3:74" ht="19.5" customHeight="1" outlineLevel="1">
      <c r="C242" s="175" t="s">
        <v>364</v>
      </c>
      <c r="D242" s="176"/>
      <c r="E242" s="176"/>
      <c r="F242" s="176"/>
      <c r="G242" s="176"/>
      <c r="H242" s="176"/>
      <c r="I242" s="176"/>
      <c r="J242" s="163"/>
      <c r="L242" s="569">
        <f>L234+L235-L239</f>
        <v>0</v>
      </c>
      <c r="M242" s="570"/>
      <c r="N242" s="570"/>
      <c r="O242" s="570"/>
      <c r="P242" s="569">
        <f>P234+P235-P239</f>
        <v>0</v>
      </c>
      <c r="Q242" s="570"/>
      <c r="R242" s="570"/>
      <c r="S242" s="570" t="e">
        <f>#REF!+S235-S239</f>
        <v>#REF!</v>
      </c>
      <c r="T242" s="569">
        <f>T234+T235-T239</f>
        <v>568164714</v>
      </c>
      <c r="U242" s="570"/>
      <c r="V242" s="570"/>
      <c r="W242" s="570" t="e">
        <f>#REF!+W235-W239</f>
        <v>#REF!</v>
      </c>
      <c r="X242" s="569">
        <f>X234+X235-X239</f>
        <v>0</v>
      </c>
      <c r="Y242" s="570"/>
      <c r="Z242" s="570"/>
      <c r="AA242" s="570"/>
      <c r="AB242" s="569">
        <f>AB234+AB235-AB239</f>
        <v>0</v>
      </c>
      <c r="AC242" s="570"/>
      <c r="AD242" s="570"/>
      <c r="AE242" s="570"/>
      <c r="AF242" s="570"/>
      <c r="AG242" s="569">
        <f>AG234+AG235-AG239</f>
        <v>568164714</v>
      </c>
      <c r="AH242" s="570"/>
      <c r="AI242" s="570"/>
      <c r="AJ242" s="570"/>
      <c r="AN242" s="156"/>
      <c r="AO242" s="152"/>
      <c r="AP242" s="152"/>
      <c r="AQ242" s="152"/>
      <c r="AR242" s="152"/>
      <c r="AS242" s="152"/>
      <c r="AT242" s="152"/>
      <c r="AU242" s="152"/>
      <c r="AV242" s="214"/>
      <c r="AW242" s="214"/>
      <c r="AX242" s="214"/>
      <c r="AY242" s="214"/>
      <c r="AZ242" s="214"/>
      <c r="BA242" s="214"/>
      <c r="BB242" s="214"/>
      <c r="BC242" s="214"/>
      <c r="BD242" s="214"/>
      <c r="BE242" s="214"/>
      <c r="BF242" s="214"/>
      <c r="BG242" s="214"/>
      <c r="BH242" s="214"/>
      <c r="BI242" s="214"/>
      <c r="BJ242" s="214"/>
      <c r="BK242" s="214"/>
      <c r="BL242" s="214"/>
      <c r="BM242" s="214"/>
      <c r="BN242" s="215"/>
      <c r="BO242" s="215"/>
      <c r="BP242" s="215"/>
      <c r="BQ242" s="215"/>
      <c r="BR242" s="215"/>
      <c r="BS242" s="215"/>
      <c r="BT242" s="215"/>
      <c r="BU242" s="215"/>
      <c r="BV242" s="143"/>
    </row>
    <row r="243" spans="3:73" ht="19.5" customHeight="1" outlineLevel="1">
      <c r="C243" s="165" t="s">
        <v>349</v>
      </c>
      <c r="D243" s="192"/>
      <c r="E243" s="192"/>
      <c r="F243" s="192"/>
      <c r="G243" s="192"/>
      <c r="H243" s="192"/>
      <c r="I243" s="192"/>
      <c r="J243" s="193"/>
      <c r="K243" s="194"/>
      <c r="L243" s="195"/>
      <c r="M243" s="196"/>
      <c r="N243" s="196"/>
      <c r="O243" s="197"/>
      <c r="P243" s="196"/>
      <c r="Q243" s="196"/>
      <c r="R243" s="196"/>
      <c r="S243" s="197"/>
      <c r="T243" s="196"/>
      <c r="U243" s="196"/>
      <c r="V243" s="196"/>
      <c r="W243" s="197"/>
      <c r="X243" s="196"/>
      <c r="Y243" s="196"/>
      <c r="Z243" s="196"/>
      <c r="AA243" s="197"/>
      <c r="AB243" s="196"/>
      <c r="AC243" s="196"/>
      <c r="AD243" s="196"/>
      <c r="AE243" s="196"/>
      <c r="AF243" s="198"/>
      <c r="AG243" s="196"/>
      <c r="AH243" s="196"/>
      <c r="AI243" s="196"/>
      <c r="AJ243" s="199"/>
      <c r="AN243" s="156"/>
      <c r="AO243" s="152"/>
      <c r="AP243" s="152"/>
      <c r="AQ243" s="152"/>
      <c r="AR243" s="152"/>
      <c r="AS243" s="152"/>
      <c r="AT243" s="152"/>
      <c r="AU243" s="152"/>
      <c r="AV243" s="214"/>
      <c r="AW243" s="214"/>
      <c r="AX243" s="214"/>
      <c r="AY243" s="214"/>
      <c r="AZ243" s="214"/>
      <c r="BA243" s="214"/>
      <c r="BB243" s="214"/>
      <c r="BC243" s="214"/>
      <c r="BD243" s="214"/>
      <c r="BE243" s="214"/>
      <c r="BF243" s="214"/>
      <c r="BG243" s="214"/>
      <c r="BH243" s="214"/>
      <c r="BI243" s="214"/>
      <c r="BJ243" s="214"/>
      <c r="BK243" s="214"/>
      <c r="BL243" s="214"/>
      <c r="BM243" s="214"/>
      <c r="BN243" s="215"/>
      <c r="BO243" s="215"/>
      <c r="BP243" s="215"/>
      <c r="BQ243" s="215"/>
      <c r="BR243" s="215"/>
      <c r="BS243" s="215"/>
      <c r="BT243" s="215"/>
      <c r="BU243" s="215"/>
    </row>
    <row r="244" spans="3:74" ht="19.5" customHeight="1" outlineLevel="1">
      <c r="C244" s="205" t="s">
        <v>330</v>
      </c>
      <c r="D244" s="176"/>
      <c r="E244" s="176"/>
      <c r="F244" s="176"/>
      <c r="G244" s="176"/>
      <c r="H244" s="176"/>
      <c r="I244" s="176"/>
      <c r="L244" s="567"/>
      <c r="M244" s="568"/>
      <c r="N244" s="568"/>
      <c r="O244" s="568"/>
      <c r="P244" s="567"/>
      <c r="Q244" s="568"/>
      <c r="R244" s="568"/>
      <c r="S244" s="568"/>
      <c r="T244" s="567">
        <v>383561169</v>
      </c>
      <c r="U244" s="568"/>
      <c r="V244" s="568"/>
      <c r="W244" s="568"/>
      <c r="X244" s="567"/>
      <c r="Y244" s="568"/>
      <c r="Z244" s="568"/>
      <c r="AA244" s="568"/>
      <c r="AB244" s="567"/>
      <c r="AC244" s="568"/>
      <c r="AD244" s="568"/>
      <c r="AE244" s="568"/>
      <c r="AF244" s="568"/>
      <c r="AG244" s="567">
        <f>SUM(L244:AF244)</f>
        <v>383561169</v>
      </c>
      <c r="AH244" s="568"/>
      <c r="AI244" s="568"/>
      <c r="AJ244" s="568"/>
      <c r="AN244" s="156"/>
      <c r="AO244" s="152"/>
      <c r="AP244" s="152"/>
      <c r="AQ244" s="152"/>
      <c r="AR244" s="152"/>
      <c r="AS244" s="152"/>
      <c r="AT244" s="152"/>
      <c r="AU244" s="152"/>
      <c r="AV244" s="214"/>
      <c r="AW244" s="214"/>
      <c r="AX244" s="214"/>
      <c r="AY244" s="214"/>
      <c r="AZ244" s="214"/>
      <c r="BA244" s="214"/>
      <c r="BB244" s="214"/>
      <c r="BC244" s="214"/>
      <c r="BD244" s="214"/>
      <c r="BE244" s="214"/>
      <c r="BF244" s="214"/>
      <c r="BG244" s="214"/>
      <c r="BH244" s="214"/>
      <c r="BI244" s="214"/>
      <c r="BJ244" s="214"/>
      <c r="BK244" s="214"/>
      <c r="BL244" s="214"/>
      <c r="BM244" s="214"/>
      <c r="BN244" s="215"/>
      <c r="BO244" s="215"/>
      <c r="BP244" s="215"/>
      <c r="BQ244" s="215"/>
      <c r="BR244" s="215"/>
      <c r="BS244" s="215"/>
      <c r="BT244" s="215"/>
      <c r="BU244" s="215"/>
      <c r="BV244" s="143"/>
    </row>
    <row r="245" spans="3:73" ht="19.5" customHeight="1" outlineLevel="1">
      <c r="C245" s="205" t="s">
        <v>332</v>
      </c>
      <c r="D245" s="176"/>
      <c r="E245" s="176"/>
      <c r="F245" s="176"/>
      <c r="G245" s="176"/>
      <c r="H245" s="176"/>
      <c r="I245" s="176"/>
      <c r="L245" s="567"/>
      <c r="M245" s="568"/>
      <c r="N245" s="568"/>
      <c r="O245" s="568"/>
      <c r="P245" s="567">
        <f>SUM(P246:S248)</f>
        <v>0</v>
      </c>
      <c r="Q245" s="568"/>
      <c r="R245" s="568"/>
      <c r="S245" s="568"/>
      <c r="T245" s="567">
        <f>SUM(T246:W248)</f>
        <v>14204115</v>
      </c>
      <c r="U245" s="568"/>
      <c r="V245" s="568"/>
      <c r="W245" s="568"/>
      <c r="X245" s="567"/>
      <c r="Y245" s="568"/>
      <c r="Z245" s="568"/>
      <c r="AA245" s="568"/>
      <c r="AB245" s="567"/>
      <c r="AC245" s="568"/>
      <c r="AD245" s="568"/>
      <c r="AE245" s="568"/>
      <c r="AF245" s="568"/>
      <c r="AG245" s="567">
        <f>SUM(L245:AF245)</f>
        <v>14204115</v>
      </c>
      <c r="AH245" s="568"/>
      <c r="AI245" s="568"/>
      <c r="AJ245" s="568"/>
      <c r="AN245" s="156"/>
      <c r="AO245" s="152"/>
      <c r="AP245" s="152"/>
      <c r="AQ245" s="152"/>
      <c r="AR245" s="152"/>
      <c r="AS245" s="152"/>
      <c r="AT245" s="152"/>
      <c r="AU245" s="152"/>
      <c r="AV245" s="214"/>
      <c r="AW245" s="214"/>
      <c r="AX245" s="214"/>
      <c r="AY245" s="214"/>
      <c r="AZ245" s="214"/>
      <c r="BA245" s="214"/>
      <c r="BB245" s="214"/>
      <c r="BC245" s="214"/>
      <c r="BD245" s="214"/>
      <c r="BE245" s="214"/>
      <c r="BF245" s="214"/>
      <c r="BG245" s="214"/>
      <c r="BH245" s="214"/>
      <c r="BI245" s="214"/>
      <c r="BJ245" s="214"/>
      <c r="BK245" s="214"/>
      <c r="BL245" s="214"/>
      <c r="BM245" s="214"/>
      <c r="BN245" s="215"/>
      <c r="BO245" s="215"/>
      <c r="BP245" s="215"/>
      <c r="BQ245" s="215"/>
      <c r="BR245" s="215"/>
      <c r="BS245" s="215"/>
      <c r="BT245" s="215"/>
      <c r="BU245" s="215"/>
    </row>
    <row r="246" spans="3:73" ht="19.5" customHeight="1" outlineLevel="1">
      <c r="C246" s="182" t="s">
        <v>352</v>
      </c>
      <c r="D246" s="176"/>
      <c r="E246" s="176"/>
      <c r="F246" s="176"/>
      <c r="G246" s="176"/>
      <c r="H246" s="176"/>
      <c r="I246" s="176"/>
      <c r="L246" s="567"/>
      <c r="M246" s="568"/>
      <c r="N246" s="568"/>
      <c r="O246" s="568"/>
      <c r="P246" s="567"/>
      <c r="Q246" s="568"/>
      <c r="R246" s="568"/>
      <c r="S246" s="568"/>
      <c r="T246" s="567">
        <v>14204115</v>
      </c>
      <c r="U246" s="568"/>
      <c r="V246" s="568"/>
      <c r="W246" s="568"/>
      <c r="X246" s="567"/>
      <c r="Y246" s="568"/>
      <c r="Z246" s="568"/>
      <c r="AA246" s="568"/>
      <c r="AB246" s="567"/>
      <c r="AC246" s="568"/>
      <c r="AD246" s="568"/>
      <c r="AE246" s="568"/>
      <c r="AF246" s="568"/>
      <c r="AG246" s="567">
        <f>SUM(L246:AF246)</f>
        <v>14204115</v>
      </c>
      <c r="AH246" s="568"/>
      <c r="AI246" s="568"/>
      <c r="AJ246" s="568"/>
      <c r="AN246" s="156"/>
      <c r="AO246" s="152"/>
      <c r="AP246" s="152"/>
      <c r="AQ246" s="152"/>
      <c r="AR246" s="152"/>
      <c r="AS246" s="152"/>
      <c r="AT246" s="152"/>
      <c r="AU246" s="152"/>
      <c r="AV246" s="214"/>
      <c r="AW246" s="214"/>
      <c r="AX246" s="214"/>
      <c r="AY246" s="214"/>
      <c r="AZ246" s="214"/>
      <c r="BA246" s="214"/>
      <c r="BB246" s="214"/>
      <c r="BC246" s="214"/>
      <c r="BD246" s="214"/>
      <c r="BE246" s="214"/>
      <c r="BF246" s="214"/>
      <c r="BG246" s="214"/>
      <c r="BH246" s="214"/>
      <c r="BI246" s="214"/>
      <c r="BJ246" s="214"/>
      <c r="BK246" s="214"/>
      <c r="BL246" s="214"/>
      <c r="BM246" s="214"/>
      <c r="BN246" s="215"/>
      <c r="BO246" s="215"/>
      <c r="BP246" s="215"/>
      <c r="BQ246" s="215"/>
      <c r="BR246" s="215"/>
      <c r="BS246" s="215"/>
      <c r="BT246" s="215"/>
      <c r="BU246" s="215"/>
    </row>
    <row r="247" spans="3:73" ht="19.5" customHeight="1" outlineLevel="1">
      <c r="C247" s="182" t="s">
        <v>362</v>
      </c>
      <c r="D247" s="176"/>
      <c r="E247" s="176"/>
      <c r="F247" s="176"/>
      <c r="G247" s="176"/>
      <c r="H247" s="176"/>
      <c r="I247" s="176"/>
      <c r="L247" s="567"/>
      <c r="M247" s="568"/>
      <c r="N247" s="568"/>
      <c r="O247" s="568"/>
      <c r="P247" s="567"/>
      <c r="Q247" s="568"/>
      <c r="R247" s="568"/>
      <c r="S247" s="568"/>
      <c r="T247" s="567"/>
      <c r="U247" s="568"/>
      <c r="V247" s="568"/>
      <c r="W247" s="568"/>
      <c r="X247" s="567"/>
      <c r="Y247" s="568"/>
      <c r="Z247" s="568"/>
      <c r="AA247" s="568"/>
      <c r="AB247" s="567"/>
      <c r="AC247" s="568"/>
      <c r="AD247" s="568"/>
      <c r="AE247" s="568"/>
      <c r="AF247" s="568"/>
      <c r="AG247" s="567">
        <f>SUM(L247:AF247)</f>
        <v>0</v>
      </c>
      <c r="AH247" s="568"/>
      <c r="AI247" s="568"/>
      <c r="AJ247" s="568"/>
      <c r="AN247" s="156"/>
      <c r="AO247" s="152"/>
      <c r="AP247" s="152"/>
      <c r="AQ247" s="152"/>
      <c r="AR247" s="152"/>
      <c r="AS247" s="152"/>
      <c r="AT247" s="152"/>
      <c r="AU247" s="152"/>
      <c r="AV247" s="214"/>
      <c r="AW247" s="214"/>
      <c r="AX247" s="214"/>
      <c r="AY247" s="214"/>
      <c r="AZ247" s="214"/>
      <c r="BA247" s="214"/>
      <c r="BB247" s="214"/>
      <c r="BC247" s="214"/>
      <c r="BD247" s="214"/>
      <c r="BE247" s="214"/>
      <c r="BF247" s="214"/>
      <c r="BG247" s="214"/>
      <c r="BH247" s="214"/>
      <c r="BI247" s="214"/>
      <c r="BJ247" s="214"/>
      <c r="BK247" s="214"/>
      <c r="BL247" s="214"/>
      <c r="BM247" s="214"/>
      <c r="BN247" s="215"/>
      <c r="BO247" s="215"/>
      <c r="BP247" s="215"/>
      <c r="BQ247" s="215"/>
      <c r="BR247" s="215"/>
      <c r="BS247" s="215"/>
      <c r="BT247" s="215"/>
      <c r="BU247" s="215"/>
    </row>
    <row r="248" spans="3:73" ht="19.5" customHeight="1" outlineLevel="1">
      <c r="C248" s="182" t="s">
        <v>353</v>
      </c>
      <c r="D248" s="176"/>
      <c r="E248" s="176"/>
      <c r="F248" s="176"/>
      <c r="G248" s="176"/>
      <c r="H248" s="176"/>
      <c r="I248" s="176"/>
      <c r="L248" s="567"/>
      <c r="M248" s="568"/>
      <c r="N248" s="568"/>
      <c r="O248" s="568"/>
      <c r="P248" s="567"/>
      <c r="Q248" s="568"/>
      <c r="R248" s="568"/>
      <c r="S248" s="568"/>
      <c r="T248" s="567"/>
      <c r="U248" s="568"/>
      <c r="V248" s="568"/>
      <c r="W248" s="568"/>
      <c r="X248" s="567"/>
      <c r="Y248" s="568"/>
      <c r="Z248" s="568"/>
      <c r="AA248" s="568"/>
      <c r="AB248" s="567"/>
      <c r="AC248" s="568"/>
      <c r="AD248" s="568"/>
      <c r="AE248" s="568"/>
      <c r="AF248" s="568"/>
      <c r="AG248" s="567">
        <f>SUM(L248:AF248)</f>
        <v>0</v>
      </c>
      <c r="AH248" s="568"/>
      <c r="AI248" s="568"/>
      <c r="AJ248" s="568"/>
      <c r="AN248" s="156"/>
      <c r="AO248" s="152"/>
      <c r="AP248" s="152"/>
      <c r="AQ248" s="152"/>
      <c r="AR248" s="152"/>
      <c r="AS248" s="152"/>
      <c r="AT248" s="152"/>
      <c r="AU248" s="152"/>
      <c r="AV248" s="214"/>
      <c r="AW248" s="214"/>
      <c r="AX248" s="214"/>
      <c r="AY248" s="214"/>
      <c r="AZ248" s="214"/>
      <c r="BA248" s="214"/>
      <c r="BB248" s="214"/>
      <c r="BC248" s="214"/>
      <c r="BD248" s="214"/>
      <c r="BE248" s="214"/>
      <c r="BF248" s="214"/>
      <c r="BG248" s="214"/>
      <c r="BH248" s="214"/>
      <c r="BI248" s="214"/>
      <c r="BJ248" s="214"/>
      <c r="BK248" s="214"/>
      <c r="BL248" s="214"/>
      <c r="BM248" s="214"/>
      <c r="BN248" s="215"/>
      <c r="BO248" s="215"/>
      <c r="BP248" s="215"/>
      <c r="BQ248" s="215"/>
      <c r="BR248" s="215"/>
      <c r="BS248" s="215"/>
      <c r="BT248" s="215"/>
      <c r="BU248" s="215"/>
    </row>
    <row r="249" spans="3:73" ht="19.5" customHeight="1" outlineLevel="1">
      <c r="C249" s="205" t="s">
        <v>340</v>
      </c>
      <c r="D249" s="176"/>
      <c r="E249" s="176"/>
      <c r="F249" s="176"/>
      <c r="G249" s="176"/>
      <c r="H249" s="176"/>
      <c r="I249" s="176"/>
      <c r="L249" s="567">
        <f>SUM(L250:O251)</f>
        <v>0</v>
      </c>
      <c r="M249" s="568"/>
      <c r="N249" s="568"/>
      <c r="O249" s="568"/>
      <c r="P249" s="567">
        <f>SUM(P250:S251)</f>
        <v>0</v>
      </c>
      <c r="Q249" s="568">
        <f>SUBTOTAL(9,Q250:U251)</f>
        <v>0</v>
      </c>
      <c r="R249" s="568">
        <f>SUBTOTAL(9,R250:V251)</f>
        <v>0</v>
      </c>
      <c r="S249" s="568">
        <f>SUBTOTAL(9,S250:S251)</f>
        <v>0</v>
      </c>
      <c r="T249" s="567">
        <f>SUM(T250:W251)</f>
        <v>0</v>
      </c>
      <c r="U249" s="568">
        <f>SUBTOTAL(9,U250:X251)</f>
        <v>0</v>
      </c>
      <c r="V249" s="568">
        <f>SUBTOTAL(9,V250:Y251)</f>
        <v>0</v>
      </c>
      <c r="W249" s="568"/>
      <c r="X249" s="567">
        <f>SUM(X250:AA251)</f>
        <v>0</v>
      </c>
      <c r="Y249" s="568"/>
      <c r="Z249" s="568"/>
      <c r="AA249" s="568"/>
      <c r="AB249" s="567">
        <f>SUM(AB250:AF251)</f>
        <v>0</v>
      </c>
      <c r="AC249" s="568"/>
      <c r="AD249" s="568"/>
      <c r="AE249" s="568"/>
      <c r="AF249" s="568"/>
      <c r="AG249" s="567">
        <f>SUM(AG250:AJ251)</f>
        <v>0</v>
      </c>
      <c r="AH249" s="568"/>
      <c r="AI249" s="568"/>
      <c r="AJ249" s="568"/>
      <c r="AN249" s="156"/>
      <c r="AO249" s="152"/>
      <c r="AP249" s="152"/>
      <c r="AQ249" s="152"/>
      <c r="AR249" s="152"/>
      <c r="AS249" s="152"/>
      <c r="AT249" s="152"/>
      <c r="AU249" s="152"/>
      <c r="AV249" s="214"/>
      <c r="AW249" s="214"/>
      <c r="AX249" s="214"/>
      <c r="AY249" s="214"/>
      <c r="AZ249" s="214"/>
      <c r="BA249" s="214"/>
      <c r="BB249" s="214"/>
      <c r="BC249" s="214"/>
      <c r="BD249" s="214"/>
      <c r="BE249" s="214"/>
      <c r="BF249" s="214"/>
      <c r="BG249" s="214"/>
      <c r="BH249" s="214"/>
      <c r="BI249" s="214"/>
      <c r="BJ249" s="214"/>
      <c r="BK249" s="214"/>
      <c r="BL249" s="214"/>
      <c r="BM249" s="214"/>
      <c r="BN249" s="215"/>
      <c r="BO249" s="215"/>
      <c r="BP249" s="215"/>
      <c r="BQ249" s="215"/>
      <c r="BR249" s="215"/>
      <c r="BS249" s="215"/>
      <c r="BT249" s="215"/>
      <c r="BU249" s="215"/>
    </row>
    <row r="250" spans="3:73" ht="19.5" customHeight="1" outlineLevel="1">
      <c r="C250" s="182" t="s">
        <v>363</v>
      </c>
      <c r="D250" s="183"/>
      <c r="E250" s="183"/>
      <c r="F250" s="183"/>
      <c r="G250" s="183"/>
      <c r="H250" s="183"/>
      <c r="I250" s="183"/>
      <c r="J250" s="151"/>
      <c r="K250" s="185"/>
      <c r="L250" s="567"/>
      <c r="M250" s="568"/>
      <c r="N250" s="568"/>
      <c r="O250" s="568"/>
      <c r="P250" s="567"/>
      <c r="Q250" s="568"/>
      <c r="R250" s="568"/>
      <c r="S250" s="568"/>
      <c r="T250" s="567"/>
      <c r="U250" s="568"/>
      <c r="V250" s="568"/>
      <c r="W250" s="568"/>
      <c r="X250" s="567"/>
      <c r="Y250" s="568"/>
      <c r="Z250" s="568"/>
      <c r="AA250" s="568"/>
      <c r="AB250" s="567"/>
      <c r="AC250" s="568"/>
      <c r="AD250" s="568"/>
      <c r="AE250" s="568"/>
      <c r="AF250" s="568"/>
      <c r="AG250" s="567"/>
      <c r="AH250" s="568"/>
      <c r="AI250" s="568"/>
      <c r="AJ250" s="568"/>
      <c r="AN250" s="156"/>
      <c r="AO250" s="152"/>
      <c r="AP250" s="152"/>
      <c r="AQ250" s="152"/>
      <c r="AR250" s="152"/>
      <c r="AS250" s="152"/>
      <c r="AT250" s="152"/>
      <c r="AU250" s="152"/>
      <c r="AV250" s="214"/>
      <c r="AW250" s="214"/>
      <c r="AX250" s="214"/>
      <c r="AY250" s="214"/>
      <c r="AZ250" s="214"/>
      <c r="BA250" s="214"/>
      <c r="BB250" s="214"/>
      <c r="BC250" s="214"/>
      <c r="BD250" s="214"/>
      <c r="BE250" s="214"/>
      <c r="BF250" s="214"/>
      <c r="BG250" s="214"/>
      <c r="BH250" s="214"/>
      <c r="BI250" s="214"/>
      <c r="BJ250" s="214"/>
      <c r="BK250" s="214"/>
      <c r="BL250" s="214"/>
      <c r="BM250" s="214"/>
      <c r="BN250" s="215"/>
      <c r="BO250" s="215"/>
      <c r="BP250" s="215"/>
      <c r="BQ250" s="215"/>
      <c r="BR250" s="215"/>
      <c r="BS250" s="215"/>
      <c r="BT250" s="215"/>
      <c r="BU250" s="215"/>
    </row>
    <row r="251" spans="3:73" ht="19.5" customHeight="1" outlineLevel="1">
      <c r="C251" s="182" t="s">
        <v>345</v>
      </c>
      <c r="D251" s="183"/>
      <c r="E251" s="183"/>
      <c r="F251" s="183"/>
      <c r="G251" s="183"/>
      <c r="H251" s="183"/>
      <c r="I251" s="183"/>
      <c r="J251" s="151"/>
      <c r="K251" s="185"/>
      <c r="L251" s="567"/>
      <c r="M251" s="568"/>
      <c r="N251" s="568"/>
      <c r="O251" s="568"/>
      <c r="P251" s="567"/>
      <c r="Q251" s="568"/>
      <c r="R251" s="568"/>
      <c r="S251" s="568"/>
      <c r="T251" s="567"/>
      <c r="U251" s="568"/>
      <c r="V251" s="568"/>
      <c r="W251" s="568"/>
      <c r="X251" s="567"/>
      <c r="Y251" s="568"/>
      <c r="Z251" s="568"/>
      <c r="AA251" s="568"/>
      <c r="AB251" s="567"/>
      <c r="AC251" s="568"/>
      <c r="AD251" s="568"/>
      <c r="AE251" s="568"/>
      <c r="AF251" s="568"/>
      <c r="AG251" s="567">
        <f>SUM(L251:AF251)</f>
        <v>0</v>
      </c>
      <c r="AH251" s="568"/>
      <c r="AI251" s="568"/>
      <c r="AJ251" s="568"/>
      <c r="AN251" s="156"/>
      <c r="AO251" s="152"/>
      <c r="AP251" s="152"/>
      <c r="AQ251" s="152"/>
      <c r="AR251" s="152"/>
      <c r="AS251" s="152"/>
      <c r="AT251" s="152"/>
      <c r="AU251" s="152"/>
      <c r="AV251" s="214"/>
      <c r="AW251" s="214"/>
      <c r="AX251" s="214"/>
      <c r="AY251" s="214"/>
      <c r="AZ251" s="214"/>
      <c r="BA251" s="214"/>
      <c r="BB251" s="214"/>
      <c r="BC251" s="214"/>
      <c r="BD251" s="214"/>
      <c r="BE251" s="214"/>
      <c r="BF251" s="214"/>
      <c r="BG251" s="214"/>
      <c r="BH251" s="214"/>
      <c r="BI251" s="214"/>
      <c r="BJ251" s="214"/>
      <c r="BK251" s="214"/>
      <c r="BL251" s="214"/>
      <c r="BM251" s="214"/>
      <c r="BN251" s="215"/>
      <c r="BO251" s="215"/>
      <c r="BP251" s="215"/>
      <c r="BQ251" s="215"/>
      <c r="BR251" s="215"/>
      <c r="BS251" s="215"/>
      <c r="BT251" s="215"/>
      <c r="BU251" s="215"/>
    </row>
    <row r="252" spans="3:74" ht="19.5" customHeight="1" outlineLevel="1">
      <c r="C252" s="205" t="s">
        <v>347</v>
      </c>
      <c r="D252" s="176"/>
      <c r="E252" s="176"/>
      <c r="F252" s="176"/>
      <c r="G252" s="176"/>
      <c r="H252" s="176"/>
      <c r="I252" s="176"/>
      <c r="L252" s="567">
        <f>L244+L245-L249</f>
        <v>0</v>
      </c>
      <c r="M252" s="568"/>
      <c r="N252" s="568"/>
      <c r="O252" s="568"/>
      <c r="P252" s="567">
        <f>P244+P245-P249</f>
        <v>0</v>
      </c>
      <c r="Q252" s="568"/>
      <c r="R252" s="568"/>
      <c r="S252" s="568"/>
      <c r="T252" s="567">
        <f>T244+T245-T249</f>
        <v>397765284</v>
      </c>
      <c r="U252" s="568"/>
      <c r="V252" s="568"/>
      <c r="W252" s="568"/>
      <c r="X252" s="567">
        <f>X244+X245-X249</f>
        <v>0</v>
      </c>
      <c r="Y252" s="568"/>
      <c r="Z252" s="568"/>
      <c r="AA252" s="568"/>
      <c r="AB252" s="567">
        <f>AB244+AB245-AB249</f>
        <v>0</v>
      </c>
      <c r="AC252" s="568"/>
      <c r="AD252" s="568"/>
      <c r="AE252" s="568"/>
      <c r="AF252" s="568"/>
      <c r="AG252" s="567">
        <f>AG244+AG245-AG249</f>
        <v>397765284</v>
      </c>
      <c r="AH252" s="568"/>
      <c r="AI252" s="568"/>
      <c r="AJ252" s="568"/>
      <c r="AN252" s="156"/>
      <c r="AO252" s="152"/>
      <c r="AP252" s="152"/>
      <c r="AQ252" s="152"/>
      <c r="AR252" s="152"/>
      <c r="AS252" s="152"/>
      <c r="AT252" s="152"/>
      <c r="AU252" s="152"/>
      <c r="AV252" s="214"/>
      <c r="AW252" s="214"/>
      <c r="AX252" s="214"/>
      <c r="AY252" s="214"/>
      <c r="AZ252" s="214"/>
      <c r="BA252" s="214"/>
      <c r="BB252" s="214"/>
      <c r="BC252" s="214"/>
      <c r="BD252" s="214"/>
      <c r="BE252" s="214"/>
      <c r="BF252" s="214"/>
      <c r="BG252" s="214"/>
      <c r="BH252" s="214"/>
      <c r="BI252" s="214"/>
      <c r="BJ252" s="214"/>
      <c r="BK252" s="214"/>
      <c r="BL252" s="214"/>
      <c r="BM252" s="214"/>
      <c r="BN252" s="215"/>
      <c r="BO252" s="215"/>
      <c r="BP252" s="215"/>
      <c r="BQ252" s="215"/>
      <c r="BR252" s="215"/>
      <c r="BS252" s="215"/>
      <c r="BT252" s="215"/>
      <c r="BU252" s="215"/>
      <c r="BV252" s="143"/>
    </row>
    <row r="253" spans="3:73" ht="19.5" customHeight="1" outlineLevel="1">
      <c r="C253" s="165" t="s">
        <v>354</v>
      </c>
      <c r="D253" s="192"/>
      <c r="E253" s="192"/>
      <c r="F253" s="192"/>
      <c r="G253" s="192"/>
      <c r="H253" s="192"/>
      <c r="I253" s="192"/>
      <c r="J253" s="193"/>
      <c r="K253" s="194"/>
      <c r="L253" s="563"/>
      <c r="M253" s="564"/>
      <c r="N253" s="564"/>
      <c r="O253" s="564"/>
      <c r="P253" s="563"/>
      <c r="Q253" s="564"/>
      <c r="R253" s="564"/>
      <c r="S253" s="564"/>
      <c r="T253" s="563"/>
      <c r="U253" s="564"/>
      <c r="V253" s="564"/>
      <c r="W253" s="564"/>
      <c r="X253" s="563"/>
      <c r="Y253" s="564"/>
      <c r="Z253" s="564"/>
      <c r="AA253" s="564"/>
      <c r="AB253" s="563"/>
      <c r="AC253" s="564"/>
      <c r="AD253" s="564"/>
      <c r="AE253" s="564"/>
      <c r="AF253" s="564"/>
      <c r="AG253" s="563"/>
      <c r="AH253" s="564"/>
      <c r="AI253" s="564"/>
      <c r="AJ253" s="564"/>
      <c r="AN253" s="156"/>
      <c r="AO253" s="152"/>
      <c r="AP253" s="152"/>
      <c r="AQ253" s="152"/>
      <c r="AR253" s="152"/>
      <c r="AS253" s="152"/>
      <c r="AT253" s="152"/>
      <c r="AU253" s="152"/>
      <c r="AV253" s="214"/>
      <c r="AW253" s="214"/>
      <c r="AX253" s="214"/>
      <c r="AY253" s="214"/>
      <c r="AZ253" s="214"/>
      <c r="BA253" s="214"/>
      <c r="BB253" s="214"/>
      <c r="BC253" s="214"/>
      <c r="BD253" s="214"/>
      <c r="BE253" s="214"/>
      <c r="BF253" s="214"/>
      <c r="BG253" s="214"/>
      <c r="BH253" s="214"/>
      <c r="BI253" s="214"/>
      <c r="BJ253" s="214"/>
      <c r="BK253" s="214"/>
      <c r="BL253" s="214"/>
      <c r="BM253" s="214"/>
      <c r="BN253" s="215"/>
      <c r="BO253" s="215"/>
      <c r="BP253" s="215"/>
      <c r="BQ253" s="215"/>
      <c r="BR253" s="215"/>
      <c r="BS253" s="215"/>
      <c r="BT253" s="215"/>
      <c r="BU253" s="215"/>
    </row>
    <row r="254" spans="3:74" ht="19.5" customHeight="1" outlineLevel="1">
      <c r="C254" s="175" t="s">
        <v>356</v>
      </c>
      <c r="D254" s="176"/>
      <c r="E254" s="176"/>
      <c r="F254" s="176"/>
      <c r="G254" s="176"/>
      <c r="H254" s="176"/>
      <c r="I254" s="176"/>
      <c r="J254" s="159"/>
      <c r="K254" s="159"/>
      <c r="L254" s="565">
        <f>L234-L244</f>
        <v>0</v>
      </c>
      <c r="M254" s="566"/>
      <c r="N254" s="566"/>
      <c r="O254" s="566"/>
      <c r="P254" s="565">
        <f>P234-P244</f>
        <v>0</v>
      </c>
      <c r="Q254" s="566"/>
      <c r="R254" s="566"/>
      <c r="S254" s="566" t="e">
        <f>#REF!-S244</f>
        <v>#REF!</v>
      </c>
      <c r="T254" s="565">
        <f>T234-T244</f>
        <v>184603545</v>
      </c>
      <c r="U254" s="566"/>
      <c r="V254" s="566"/>
      <c r="W254" s="566" t="e">
        <f>#REF!-W244</f>
        <v>#REF!</v>
      </c>
      <c r="X254" s="565">
        <f>X234-X244</f>
        <v>0</v>
      </c>
      <c r="Y254" s="566"/>
      <c r="Z254" s="566"/>
      <c r="AA254" s="566"/>
      <c r="AB254" s="565">
        <f>AB234-AB244</f>
        <v>0</v>
      </c>
      <c r="AC254" s="566"/>
      <c r="AD254" s="566"/>
      <c r="AE254" s="566"/>
      <c r="AF254" s="566"/>
      <c r="AG254" s="565">
        <f>AG234-AG244</f>
        <v>184603545</v>
      </c>
      <c r="AH254" s="566"/>
      <c r="AI254" s="566"/>
      <c r="AJ254" s="566"/>
      <c r="AN254" s="156"/>
      <c r="AO254" s="152"/>
      <c r="AP254" s="152"/>
      <c r="AQ254" s="152"/>
      <c r="AR254" s="152"/>
      <c r="AS254" s="152"/>
      <c r="AT254" s="152"/>
      <c r="AU254" s="152"/>
      <c r="AV254" s="214"/>
      <c r="AW254" s="214"/>
      <c r="AX254" s="214"/>
      <c r="AY254" s="214"/>
      <c r="AZ254" s="214"/>
      <c r="BA254" s="214"/>
      <c r="BB254" s="214"/>
      <c r="BC254" s="214"/>
      <c r="BD254" s="214"/>
      <c r="BE254" s="214"/>
      <c r="BF254" s="214"/>
      <c r="BG254" s="214"/>
      <c r="BH254" s="214"/>
      <c r="BI254" s="214"/>
      <c r="BJ254" s="214"/>
      <c r="BK254" s="214"/>
      <c r="BL254" s="214"/>
      <c r="BM254" s="214"/>
      <c r="BN254" s="215"/>
      <c r="BO254" s="215"/>
      <c r="BP254" s="215"/>
      <c r="BQ254" s="215"/>
      <c r="BR254" s="215"/>
      <c r="BS254" s="215"/>
      <c r="BT254" s="215"/>
      <c r="BU254" s="215"/>
      <c r="BV254" s="143"/>
    </row>
    <row r="255" spans="3:74" ht="19.5" customHeight="1" outlineLevel="1">
      <c r="C255" s="211" t="s">
        <v>358</v>
      </c>
      <c r="D255" s="162"/>
      <c r="E255" s="162"/>
      <c r="F255" s="162"/>
      <c r="G255" s="162"/>
      <c r="H255" s="162"/>
      <c r="I255" s="162"/>
      <c r="J255" s="163"/>
      <c r="K255" s="163"/>
      <c r="L255" s="559">
        <f>L242-L252</f>
        <v>0</v>
      </c>
      <c r="M255" s="560"/>
      <c r="N255" s="560"/>
      <c r="O255" s="560"/>
      <c r="P255" s="559">
        <f>P242-P252</f>
        <v>0</v>
      </c>
      <c r="Q255" s="560"/>
      <c r="R255" s="560"/>
      <c r="S255" s="560" t="e">
        <f>S242-S252</f>
        <v>#REF!</v>
      </c>
      <c r="T255" s="559">
        <f>T242-T252</f>
        <v>170399430</v>
      </c>
      <c r="U255" s="560"/>
      <c r="V255" s="560"/>
      <c r="W255" s="560" t="e">
        <f>W242-W252</f>
        <v>#REF!</v>
      </c>
      <c r="X255" s="559">
        <f>X242-X252</f>
        <v>0</v>
      </c>
      <c r="Y255" s="560"/>
      <c r="Z255" s="560"/>
      <c r="AA255" s="560"/>
      <c r="AB255" s="559">
        <f>AB242-AB252</f>
        <v>0</v>
      </c>
      <c r="AC255" s="560"/>
      <c r="AD255" s="560"/>
      <c r="AE255" s="560"/>
      <c r="AF255" s="560"/>
      <c r="AG255" s="559">
        <f>AG242-AG252</f>
        <v>170399430</v>
      </c>
      <c r="AH255" s="560"/>
      <c r="AI255" s="560"/>
      <c r="AJ255" s="560"/>
      <c r="AN255" s="156"/>
      <c r="AO255" s="152"/>
      <c r="AP255" s="152"/>
      <c r="AQ255" s="152"/>
      <c r="AR255" s="152"/>
      <c r="AS255" s="152"/>
      <c r="AT255" s="152"/>
      <c r="AU255" s="152"/>
      <c r="AV255" s="214"/>
      <c r="AW255" s="214"/>
      <c r="AX255" s="214"/>
      <c r="AY255" s="214"/>
      <c r="AZ255" s="214"/>
      <c r="BA255" s="214"/>
      <c r="BB255" s="214"/>
      <c r="BC255" s="214"/>
      <c r="BD255" s="214"/>
      <c r="BE255" s="214"/>
      <c r="BF255" s="214"/>
      <c r="BG255" s="214"/>
      <c r="BH255" s="214"/>
      <c r="BI255" s="214"/>
      <c r="BJ255" s="214"/>
      <c r="BK255" s="214"/>
      <c r="BL255" s="214"/>
      <c r="BM255" s="214"/>
      <c r="BN255" s="215"/>
      <c r="BO255" s="215"/>
      <c r="BP255" s="215"/>
      <c r="BQ255" s="215"/>
      <c r="BR255" s="215"/>
      <c r="BS255" s="215"/>
      <c r="BT255" s="215"/>
      <c r="BU255" s="215"/>
      <c r="BV255" s="143"/>
    </row>
    <row r="256" spans="3:74" ht="19.5" customHeight="1" outlineLevel="1">
      <c r="C256" s="288"/>
      <c r="D256" s="220"/>
      <c r="E256" s="220"/>
      <c r="F256" s="220"/>
      <c r="G256" s="220"/>
      <c r="H256" s="220"/>
      <c r="I256" s="220"/>
      <c r="J256" s="141"/>
      <c r="K256" s="141"/>
      <c r="L256" s="289"/>
      <c r="M256" s="290"/>
      <c r="N256" s="290"/>
      <c r="O256" s="290"/>
      <c r="P256" s="289"/>
      <c r="Q256" s="290"/>
      <c r="R256" s="290"/>
      <c r="S256" s="290"/>
      <c r="T256" s="289"/>
      <c r="U256" s="290"/>
      <c r="V256" s="290"/>
      <c r="W256" s="290"/>
      <c r="X256" s="289"/>
      <c r="Y256" s="290"/>
      <c r="Z256" s="290"/>
      <c r="AA256" s="290"/>
      <c r="AB256" s="289"/>
      <c r="AC256" s="290"/>
      <c r="AD256" s="290"/>
      <c r="AE256" s="290"/>
      <c r="AF256" s="290"/>
      <c r="AG256" s="289"/>
      <c r="AH256" s="290"/>
      <c r="AI256" s="290"/>
      <c r="AJ256" s="290"/>
      <c r="AN256" s="156"/>
      <c r="AO256" s="152"/>
      <c r="AP256" s="152"/>
      <c r="AQ256" s="152"/>
      <c r="AR256" s="152"/>
      <c r="AS256" s="152"/>
      <c r="AT256" s="152"/>
      <c r="AU256" s="152"/>
      <c r="AV256" s="214"/>
      <c r="AW256" s="214"/>
      <c r="AX256" s="214"/>
      <c r="AY256" s="214"/>
      <c r="AZ256" s="214"/>
      <c r="BA256" s="214"/>
      <c r="BB256" s="214"/>
      <c r="BC256" s="214"/>
      <c r="BD256" s="214"/>
      <c r="BE256" s="214"/>
      <c r="BF256" s="214"/>
      <c r="BG256" s="214"/>
      <c r="BH256" s="214"/>
      <c r="BI256" s="214"/>
      <c r="BJ256" s="214"/>
      <c r="BK256" s="214"/>
      <c r="BL256" s="214"/>
      <c r="BM256" s="214"/>
      <c r="BN256" s="215"/>
      <c r="BO256" s="215"/>
      <c r="BP256" s="215"/>
      <c r="BQ256" s="215"/>
      <c r="BR256" s="215"/>
      <c r="BS256" s="215"/>
      <c r="BT256" s="215"/>
      <c r="BU256" s="215"/>
      <c r="BV256" s="143"/>
    </row>
    <row r="257" spans="1:65" ht="19.5" customHeight="1">
      <c r="A257" s="72">
        <v>10</v>
      </c>
      <c r="B257" s="72" t="s">
        <v>223</v>
      </c>
      <c r="C257" s="156" t="s">
        <v>365</v>
      </c>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L257" s="72">
        <v>8</v>
      </c>
      <c r="AM257" s="72" t="s">
        <v>223</v>
      </c>
      <c r="AN257" s="156" t="s">
        <v>366</v>
      </c>
      <c r="AO257" s="152"/>
      <c r="AP257" s="152"/>
      <c r="AQ257" s="152"/>
      <c r="AR257" s="152"/>
      <c r="AS257" s="152"/>
      <c r="AT257" s="152"/>
      <c r="AU257" s="152"/>
      <c r="AV257" s="152"/>
      <c r="AW257" s="152"/>
      <c r="AX257" s="152"/>
      <c r="AY257" s="152"/>
      <c r="AZ257" s="152"/>
      <c r="BA257" s="152"/>
      <c r="BB257" s="152"/>
      <c r="BC257" s="152"/>
      <c r="BD257" s="152"/>
      <c r="BE257" s="152"/>
      <c r="BF257" s="152"/>
      <c r="BG257" s="152"/>
      <c r="BH257" s="152"/>
      <c r="BI257" s="152"/>
      <c r="BJ257" s="152"/>
      <c r="BK257" s="152"/>
      <c r="BL257" s="152"/>
      <c r="BM257" s="152"/>
    </row>
    <row r="258" spans="3:65" ht="19.5" customHeight="1">
      <c r="C258" s="156"/>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N258" s="156"/>
      <c r="AO258" s="152"/>
      <c r="AP258" s="152"/>
      <c r="AQ258" s="152"/>
      <c r="AR258" s="152"/>
      <c r="AS258" s="152"/>
      <c r="AT258" s="152"/>
      <c r="AU258" s="152"/>
      <c r="AV258" s="152"/>
      <c r="AW258" s="152"/>
      <c r="AX258" s="152"/>
      <c r="AY258" s="152"/>
      <c r="AZ258" s="152"/>
      <c r="BA258" s="152"/>
      <c r="BB258" s="152"/>
      <c r="BC258" s="152"/>
      <c r="BD258" s="152"/>
      <c r="BE258" s="152"/>
      <c r="BF258" s="152"/>
      <c r="BG258" s="152"/>
      <c r="BH258" s="152"/>
      <c r="BI258" s="152"/>
      <c r="BJ258" s="152"/>
      <c r="BK258" s="152"/>
      <c r="BL258" s="152"/>
      <c r="BM258" s="152"/>
    </row>
    <row r="259" spans="3:73" ht="19.5" customHeight="1">
      <c r="C259" s="157" t="s">
        <v>308</v>
      </c>
      <c r="D259" s="158"/>
      <c r="E259" s="158"/>
      <c r="F259" s="158"/>
      <c r="G259" s="158"/>
      <c r="H259" s="158"/>
      <c r="I259" s="158"/>
      <c r="J259" s="217"/>
      <c r="K259" s="561" t="s">
        <v>367</v>
      </c>
      <c r="L259" s="561"/>
      <c r="M259" s="561"/>
      <c r="N259" s="561"/>
      <c r="O259" s="561"/>
      <c r="P259" s="561" t="s">
        <v>368</v>
      </c>
      <c r="Q259" s="561"/>
      <c r="R259" s="561"/>
      <c r="S259" s="561"/>
      <c r="T259" s="561"/>
      <c r="U259" s="561" t="s">
        <v>369</v>
      </c>
      <c r="V259" s="561"/>
      <c r="W259" s="561"/>
      <c r="X259" s="561"/>
      <c r="Y259" s="561"/>
      <c r="Z259" s="561" t="s">
        <v>370</v>
      </c>
      <c r="AA259" s="561"/>
      <c r="AB259" s="561"/>
      <c r="AC259" s="561"/>
      <c r="AD259" s="561"/>
      <c r="AE259" s="561"/>
      <c r="AF259" s="562" t="s">
        <v>233</v>
      </c>
      <c r="AG259" s="562"/>
      <c r="AH259" s="562"/>
      <c r="AI259" s="562"/>
      <c r="AJ259" s="562"/>
      <c r="AN259" s="158" t="s">
        <v>206</v>
      </c>
      <c r="AO259" s="158"/>
      <c r="AP259" s="158"/>
      <c r="AQ259" s="158"/>
      <c r="AR259" s="158"/>
      <c r="AS259" s="158"/>
      <c r="AT259" s="158"/>
      <c r="AU259" s="158"/>
      <c r="AV259" s="558" t="s">
        <v>371</v>
      </c>
      <c r="AW259" s="558"/>
      <c r="AX259" s="558"/>
      <c r="AY259" s="558"/>
      <c r="AZ259" s="558"/>
      <c r="BA259" s="558" t="s">
        <v>372</v>
      </c>
      <c r="BB259" s="558"/>
      <c r="BC259" s="558"/>
      <c r="BD259" s="558"/>
      <c r="BE259" s="558"/>
      <c r="BF259" s="558" t="s">
        <v>373</v>
      </c>
      <c r="BG259" s="558"/>
      <c r="BH259" s="558"/>
      <c r="BI259" s="558"/>
      <c r="BJ259" s="558"/>
      <c r="BK259" s="558" t="s">
        <v>374</v>
      </c>
      <c r="BL259" s="558"/>
      <c r="BM259" s="558"/>
      <c r="BN259" s="558"/>
      <c r="BO259" s="558"/>
      <c r="BP259" s="554" t="s">
        <v>234</v>
      </c>
      <c r="BQ259" s="554"/>
      <c r="BR259" s="554"/>
      <c r="BS259" s="554"/>
      <c r="BT259" s="554"/>
      <c r="BU259" s="160"/>
    </row>
    <row r="260" spans="3:73" ht="19.5" customHeight="1">
      <c r="C260" s="161"/>
      <c r="D260" s="162"/>
      <c r="E260" s="162"/>
      <c r="F260" s="162"/>
      <c r="G260" s="162"/>
      <c r="H260" s="162"/>
      <c r="I260" s="162"/>
      <c r="J260" s="218"/>
      <c r="K260" s="555" t="s">
        <v>375</v>
      </c>
      <c r="L260" s="555"/>
      <c r="M260" s="555"/>
      <c r="N260" s="555"/>
      <c r="O260" s="555"/>
      <c r="P260" s="555" t="s">
        <v>376</v>
      </c>
      <c r="Q260" s="555"/>
      <c r="R260" s="555"/>
      <c r="S260" s="555"/>
      <c r="T260" s="555"/>
      <c r="U260" s="555" t="s">
        <v>377</v>
      </c>
      <c r="V260" s="555"/>
      <c r="W260" s="555"/>
      <c r="X260" s="555"/>
      <c r="Y260" s="555"/>
      <c r="Z260" s="555" t="s">
        <v>378</v>
      </c>
      <c r="AA260" s="555"/>
      <c r="AB260" s="555"/>
      <c r="AC260" s="555"/>
      <c r="AD260" s="555"/>
      <c r="AE260" s="555"/>
      <c r="AF260" s="556"/>
      <c r="AG260" s="556"/>
      <c r="AH260" s="556"/>
      <c r="AI260" s="556"/>
      <c r="AJ260" s="556"/>
      <c r="AN260" s="164"/>
      <c r="AO260" s="162"/>
      <c r="AP260" s="162"/>
      <c r="AQ260" s="162"/>
      <c r="AR260" s="162"/>
      <c r="AS260" s="162"/>
      <c r="AT260" s="162"/>
      <c r="AU260" s="162"/>
      <c r="AV260" s="557" t="s">
        <v>379</v>
      </c>
      <c r="AW260" s="557"/>
      <c r="AX260" s="557"/>
      <c r="AY260" s="557"/>
      <c r="AZ260" s="557"/>
      <c r="BA260" s="557" t="s">
        <v>380</v>
      </c>
      <c r="BB260" s="557"/>
      <c r="BC260" s="557"/>
      <c r="BD260" s="557"/>
      <c r="BE260" s="557"/>
      <c r="BF260" s="557"/>
      <c r="BG260" s="557"/>
      <c r="BH260" s="557"/>
      <c r="BI260" s="557"/>
      <c r="BJ260" s="557"/>
      <c r="BK260" s="557" t="s">
        <v>381</v>
      </c>
      <c r="BL260" s="557"/>
      <c r="BM260" s="557"/>
      <c r="BN260" s="557"/>
      <c r="BO260" s="557"/>
      <c r="BP260" s="553"/>
      <c r="BQ260" s="553"/>
      <c r="BR260" s="553"/>
      <c r="BS260" s="553"/>
      <c r="BT260" s="553"/>
      <c r="BU260" s="50"/>
    </row>
    <row r="261" spans="3:73" ht="19.5" customHeight="1">
      <c r="C261" s="165" t="s">
        <v>382</v>
      </c>
      <c r="D261" s="166"/>
      <c r="E261" s="166"/>
      <c r="F261" s="166"/>
      <c r="G261" s="166"/>
      <c r="H261" s="166"/>
      <c r="I261" s="166"/>
      <c r="J261" s="219"/>
      <c r="K261" s="532"/>
      <c r="L261" s="532"/>
      <c r="M261" s="532"/>
      <c r="N261" s="532"/>
      <c r="O261" s="532"/>
      <c r="P261" s="532"/>
      <c r="Q261" s="532"/>
      <c r="R261" s="532"/>
      <c r="S261" s="532"/>
      <c r="T261" s="532"/>
      <c r="U261" s="532"/>
      <c r="V261" s="532"/>
      <c r="W261" s="532"/>
      <c r="X261" s="532"/>
      <c r="Y261" s="532"/>
      <c r="Z261" s="532"/>
      <c r="AA261" s="532"/>
      <c r="AB261" s="532"/>
      <c r="AC261" s="532"/>
      <c r="AD261" s="532"/>
      <c r="AE261" s="532"/>
      <c r="AF261" s="533"/>
      <c r="AG261" s="533"/>
      <c r="AH261" s="533"/>
      <c r="AI261" s="533"/>
      <c r="AJ261" s="533"/>
      <c r="AN261" s="173" t="e">
        <f>#REF!</f>
        <v>#REF!</v>
      </c>
      <c r="AO261" s="166"/>
      <c r="AP261" s="166"/>
      <c r="AQ261" s="166"/>
      <c r="AR261" s="166"/>
      <c r="AS261" s="166"/>
      <c r="AT261" s="166"/>
      <c r="AU261" s="166"/>
      <c r="AV261" s="534"/>
      <c r="AW261" s="534"/>
      <c r="AX261" s="534"/>
      <c r="AY261" s="534"/>
      <c r="AZ261" s="534"/>
      <c r="BA261" s="534"/>
      <c r="BB261" s="534"/>
      <c r="BC261" s="534"/>
      <c r="BD261" s="534"/>
      <c r="BE261" s="534"/>
      <c r="BF261" s="534"/>
      <c r="BG261" s="534"/>
      <c r="BH261" s="534"/>
      <c r="BI261" s="534"/>
      <c r="BJ261" s="534"/>
      <c r="BK261" s="534"/>
      <c r="BL261" s="534"/>
      <c r="BM261" s="534"/>
      <c r="BN261" s="534"/>
      <c r="BO261" s="534"/>
      <c r="BP261" s="527"/>
      <c r="BQ261" s="527"/>
      <c r="BR261" s="527"/>
      <c r="BS261" s="527"/>
      <c r="BT261" s="527"/>
      <c r="BU261" s="174"/>
    </row>
    <row r="262" spans="3:75" ht="19.5" customHeight="1">
      <c r="C262" s="175" t="s">
        <v>330</v>
      </c>
      <c r="D262" s="220"/>
      <c r="E262" s="220"/>
      <c r="F262" s="220"/>
      <c r="G262" s="220"/>
      <c r="H262" s="220"/>
      <c r="I262" s="220"/>
      <c r="J262" s="221"/>
      <c r="K262" s="528">
        <v>0</v>
      </c>
      <c r="L262" s="528"/>
      <c r="M262" s="528"/>
      <c r="N262" s="528"/>
      <c r="O262" s="528"/>
      <c r="P262" s="528"/>
      <c r="Q262" s="528"/>
      <c r="R262" s="528"/>
      <c r="S262" s="528"/>
      <c r="T262" s="528"/>
      <c r="U262" s="528"/>
      <c r="V262" s="528"/>
      <c r="W262" s="528"/>
      <c r="X262" s="528"/>
      <c r="Y262" s="528"/>
      <c r="Z262" s="528">
        <v>3510000000</v>
      </c>
      <c r="AA262" s="528"/>
      <c r="AB262" s="528"/>
      <c r="AC262" s="528"/>
      <c r="AD262" s="528"/>
      <c r="AE262" s="528"/>
      <c r="AF262" s="536">
        <f>SUM(K262:AE262)</f>
        <v>3510000000</v>
      </c>
      <c r="AG262" s="536"/>
      <c r="AH262" s="536"/>
      <c r="AI262" s="536"/>
      <c r="AJ262" s="536"/>
      <c r="AN262" s="177" t="e">
        <f>#REF!</f>
        <v>#REF!</v>
      </c>
      <c r="AO262" s="176"/>
      <c r="AP262" s="176"/>
      <c r="AQ262" s="176"/>
      <c r="AR262" s="176"/>
      <c r="AS262" s="176"/>
      <c r="AT262" s="176"/>
      <c r="AU262" s="176"/>
      <c r="AV262" s="552"/>
      <c r="AW262" s="552"/>
      <c r="AX262" s="552"/>
      <c r="AY262" s="552"/>
      <c r="AZ262" s="552"/>
      <c r="BA262" s="552"/>
      <c r="BB262" s="552"/>
      <c r="BC262" s="552"/>
      <c r="BD262" s="552"/>
      <c r="BE262" s="552"/>
      <c r="BF262" s="552"/>
      <c r="BG262" s="552"/>
      <c r="BH262" s="552"/>
      <c r="BI262" s="552"/>
      <c r="BJ262" s="552"/>
      <c r="BK262" s="552"/>
      <c r="BL262" s="552"/>
      <c r="BM262" s="552"/>
      <c r="BN262" s="552"/>
      <c r="BO262" s="552"/>
      <c r="BP262" s="522">
        <f>SUM(AV262:BO262)</f>
        <v>0</v>
      </c>
      <c r="BQ262" s="522"/>
      <c r="BR262" s="522"/>
      <c r="BS262" s="522"/>
      <c r="BT262" s="522"/>
      <c r="BU262" s="222"/>
      <c r="BV262" s="143"/>
      <c r="BW262" s="191"/>
    </row>
    <row r="263" spans="3:73" ht="19.5" customHeight="1">
      <c r="C263" s="175" t="s">
        <v>332</v>
      </c>
      <c r="D263" s="220"/>
      <c r="E263" s="220"/>
      <c r="F263" s="220"/>
      <c r="G263" s="220"/>
      <c r="H263" s="220"/>
      <c r="I263" s="220"/>
      <c r="J263" s="221"/>
      <c r="K263" s="540">
        <f>SUM(K264:O267)</f>
        <v>0</v>
      </c>
      <c r="L263" s="540"/>
      <c r="M263" s="540"/>
      <c r="N263" s="540"/>
      <c r="O263" s="540"/>
      <c r="P263" s="540">
        <f>SUM(P264:T267)</f>
        <v>0</v>
      </c>
      <c r="Q263" s="540"/>
      <c r="R263" s="540"/>
      <c r="S263" s="540"/>
      <c r="T263" s="540"/>
      <c r="U263" s="540">
        <f>SUM(U264:Y267)</f>
        <v>0</v>
      </c>
      <c r="V263" s="540"/>
      <c r="W263" s="540"/>
      <c r="X263" s="540"/>
      <c r="Y263" s="540"/>
      <c r="Z263" s="540">
        <f>SUM(Z264:AE267)</f>
        <v>0</v>
      </c>
      <c r="AA263" s="540"/>
      <c r="AB263" s="540"/>
      <c r="AC263" s="540"/>
      <c r="AD263" s="540"/>
      <c r="AE263" s="540"/>
      <c r="AF263" s="540">
        <f>SUM(AF264:AJ267)</f>
        <v>0</v>
      </c>
      <c r="AG263" s="540"/>
      <c r="AH263" s="540"/>
      <c r="AI263" s="540"/>
      <c r="AJ263" s="540"/>
      <c r="AN263" s="177" t="e">
        <f>#REF!</f>
        <v>#REF!</v>
      </c>
      <c r="AO263" s="176"/>
      <c r="AP263" s="176"/>
      <c r="AQ263" s="176"/>
      <c r="AR263" s="176"/>
      <c r="AS263" s="176"/>
      <c r="AT263" s="176"/>
      <c r="AU263" s="176"/>
      <c r="AV263" s="462">
        <f>SUM(AV264:AZ267)</f>
        <v>0</v>
      </c>
      <c r="AW263" s="462"/>
      <c r="AX263" s="462"/>
      <c r="AY263" s="462"/>
      <c r="AZ263" s="462"/>
      <c r="BA263" s="462">
        <f>SUM(BA264:BE267)</f>
        <v>0</v>
      </c>
      <c r="BB263" s="462"/>
      <c r="BC263" s="462"/>
      <c r="BD263" s="462"/>
      <c r="BE263" s="462"/>
      <c r="BF263" s="462">
        <f>SUM(BF264:BJ267)</f>
        <v>0</v>
      </c>
      <c r="BG263" s="462"/>
      <c r="BH263" s="462"/>
      <c r="BI263" s="462"/>
      <c r="BJ263" s="462"/>
      <c r="BK263" s="462">
        <f>SUM(BK264:BO267)</f>
        <v>0</v>
      </c>
      <c r="BL263" s="462"/>
      <c r="BM263" s="462"/>
      <c r="BN263" s="462"/>
      <c r="BO263" s="462"/>
      <c r="BP263" s="462">
        <f>SUM(BP264:BT267)</f>
        <v>0</v>
      </c>
      <c r="BQ263" s="462"/>
      <c r="BR263" s="462"/>
      <c r="BS263" s="462"/>
      <c r="BT263" s="462"/>
      <c r="BU263" s="180"/>
    </row>
    <row r="264" spans="3:73" ht="19.5" customHeight="1">
      <c r="C264" s="182" t="s">
        <v>334</v>
      </c>
      <c r="D264" s="220"/>
      <c r="E264" s="220"/>
      <c r="F264" s="220"/>
      <c r="G264" s="220"/>
      <c r="H264" s="220"/>
      <c r="I264" s="220"/>
      <c r="J264" s="221"/>
      <c r="K264" s="537"/>
      <c r="L264" s="537"/>
      <c r="M264" s="537"/>
      <c r="N264" s="537"/>
      <c r="O264" s="537"/>
      <c r="P264" s="537"/>
      <c r="Q264" s="537"/>
      <c r="R264" s="537"/>
      <c r="S264" s="537"/>
      <c r="T264" s="537"/>
      <c r="U264" s="537"/>
      <c r="V264" s="537"/>
      <c r="W264" s="537"/>
      <c r="X264" s="537"/>
      <c r="Y264" s="537"/>
      <c r="Z264" s="537"/>
      <c r="AA264" s="537"/>
      <c r="AB264" s="537"/>
      <c r="AC264" s="537"/>
      <c r="AD264" s="537"/>
      <c r="AE264" s="537"/>
      <c r="AF264" s="551">
        <f>SUM(K264:AE264)</f>
        <v>0</v>
      </c>
      <c r="AG264" s="551"/>
      <c r="AH264" s="551"/>
      <c r="AI264" s="551"/>
      <c r="AJ264" s="551"/>
      <c r="AN264" s="186" t="str">
        <f>AN209</f>
        <v> -  Purchase</v>
      </c>
      <c r="AO264" s="176"/>
      <c r="AP264" s="176"/>
      <c r="AQ264" s="176"/>
      <c r="AR264" s="176"/>
      <c r="AS264" s="176"/>
      <c r="AT264" s="176"/>
      <c r="AU264" s="176"/>
      <c r="AV264" s="467"/>
      <c r="AW264" s="467"/>
      <c r="AX264" s="467"/>
      <c r="AY264" s="467"/>
      <c r="AZ264" s="467"/>
      <c r="BA264" s="467"/>
      <c r="BB264" s="467"/>
      <c r="BC264" s="467"/>
      <c r="BD264" s="467"/>
      <c r="BE264" s="467"/>
      <c r="BF264" s="467"/>
      <c r="BG264" s="467"/>
      <c r="BH264" s="467"/>
      <c r="BI264" s="467"/>
      <c r="BJ264" s="467"/>
      <c r="BK264" s="467"/>
      <c r="BL264" s="467"/>
      <c r="BM264" s="467"/>
      <c r="BN264" s="467"/>
      <c r="BO264" s="467"/>
      <c r="BP264" s="468">
        <f>SUM(AV264:BO264)</f>
        <v>0</v>
      </c>
      <c r="BQ264" s="468"/>
      <c r="BR264" s="468"/>
      <c r="BS264" s="468"/>
      <c r="BT264" s="468"/>
      <c r="BU264" s="188"/>
    </row>
    <row r="265" spans="3:73" ht="19.5" customHeight="1" hidden="1">
      <c r="C265" s="182" t="s">
        <v>383</v>
      </c>
      <c r="D265" s="220"/>
      <c r="E265" s="220"/>
      <c r="F265" s="220"/>
      <c r="G265" s="220"/>
      <c r="H265" s="220"/>
      <c r="I265" s="220"/>
      <c r="J265" s="221"/>
      <c r="K265" s="537"/>
      <c r="L265" s="537"/>
      <c r="M265" s="537"/>
      <c r="N265" s="537"/>
      <c r="O265" s="537"/>
      <c r="P265" s="537"/>
      <c r="Q265" s="537"/>
      <c r="R265" s="537"/>
      <c r="S265" s="537"/>
      <c r="T265" s="537"/>
      <c r="U265" s="537"/>
      <c r="V265" s="537"/>
      <c r="W265" s="537"/>
      <c r="X265" s="537"/>
      <c r="Y265" s="537"/>
      <c r="Z265" s="537"/>
      <c r="AA265" s="537"/>
      <c r="AB265" s="537"/>
      <c r="AC265" s="537"/>
      <c r="AD265" s="537"/>
      <c r="AE265" s="537"/>
      <c r="AF265" s="550">
        <f>SUM(K265:AE265)</f>
        <v>0</v>
      </c>
      <c r="AG265" s="550"/>
      <c r="AH265" s="550"/>
      <c r="AI265" s="550"/>
      <c r="AJ265" s="550"/>
      <c r="AN265" s="186" t="s">
        <v>384</v>
      </c>
      <c r="AO265" s="176"/>
      <c r="AP265" s="176"/>
      <c r="AQ265" s="176"/>
      <c r="AR265" s="176"/>
      <c r="AS265" s="176"/>
      <c r="AT265" s="176"/>
      <c r="AU265" s="176"/>
      <c r="AV265" s="467"/>
      <c r="AW265" s="467"/>
      <c r="AX265" s="467"/>
      <c r="AY265" s="467"/>
      <c r="AZ265" s="467"/>
      <c r="BA265" s="467"/>
      <c r="BB265" s="467"/>
      <c r="BC265" s="467"/>
      <c r="BD265" s="467"/>
      <c r="BE265" s="467"/>
      <c r="BF265" s="467"/>
      <c r="BG265" s="467"/>
      <c r="BH265" s="467"/>
      <c r="BI265" s="467"/>
      <c r="BJ265" s="467"/>
      <c r="BK265" s="467"/>
      <c r="BL265" s="467"/>
      <c r="BM265" s="467"/>
      <c r="BN265" s="467"/>
      <c r="BO265" s="467"/>
      <c r="BP265" s="468">
        <f>SUM(AV265:BO265)</f>
        <v>0</v>
      </c>
      <c r="BQ265" s="468"/>
      <c r="BR265" s="468"/>
      <c r="BS265" s="468"/>
      <c r="BT265" s="468"/>
      <c r="BU265" s="188"/>
    </row>
    <row r="266" spans="3:73" ht="19.5" customHeight="1" hidden="1">
      <c r="C266" s="182" t="s">
        <v>385</v>
      </c>
      <c r="D266" s="220"/>
      <c r="E266" s="220"/>
      <c r="F266" s="220"/>
      <c r="G266" s="220"/>
      <c r="H266" s="220"/>
      <c r="I266" s="220"/>
      <c r="J266" s="221"/>
      <c r="K266" s="537"/>
      <c r="L266" s="537"/>
      <c r="M266" s="537"/>
      <c r="N266" s="537"/>
      <c r="O266" s="537"/>
      <c r="P266" s="537"/>
      <c r="Q266" s="537"/>
      <c r="R266" s="537"/>
      <c r="S266" s="537"/>
      <c r="T266" s="537"/>
      <c r="U266" s="537"/>
      <c r="V266" s="537"/>
      <c r="W266" s="537"/>
      <c r="X266" s="537"/>
      <c r="Y266" s="537"/>
      <c r="Z266" s="537"/>
      <c r="AA266" s="537"/>
      <c r="AB266" s="537"/>
      <c r="AC266" s="537"/>
      <c r="AD266" s="537"/>
      <c r="AE266" s="537"/>
      <c r="AF266" s="550">
        <f>SUM(K266:AE266)</f>
        <v>0</v>
      </c>
      <c r="AG266" s="550"/>
      <c r="AH266" s="550"/>
      <c r="AI266" s="550"/>
      <c r="AJ266" s="550"/>
      <c r="AN266" s="186" t="s">
        <v>386</v>
      </c>
      <c r="AO266" s="176"/>
      <c r="AP266" s="176"/>
      <c r="AQ266" s="176"/>
      <c r="AR266" s="176"/>
      <c r="AS266" s="176"/>
      <c r="AT266" s="176"/>
      <c r="AU266" s="176"/>
      <c r="AV266" s="467"/>
      <c r="AW266" s="467"/>
      <c r="AX266" s="467"/>
      <c r="AY266" s="467"/>
      <c r="AZ266" s="467"/>
      <c r="BA266" s="467"/>
      <c r="BB266" s="467"/>
      <c r="BC266" s="467"/>
      <c r="BD266" s="467"/>
      <c r="BE266" s="467"/>
      <c r="BF266" s="467"/>
      <c r="BG266" s="467"/>
      <c r="BH266" s="467"/>
      <c r="BI266" s="467"/>
      <c r="BJ266" s="467"/>
      <c r="BK266" s="467"/>
      <c r="BL266" s="467"/>
      <c r="BM266" s="467"/>
      <c r="BN266" s="467"/>
      <c r="BO266" s="467"/>
      <c r="BP266" s="468">
        <f>SUM(AV266:BO266)</f>
        <v>0</v>
      </c>
      <c r="BQ266" s="468"/>
      <c r="BR266" s="468"/>
      <c r="BS266" s="468"/>
      <c r="BT266" s="468"/>
      <c r="BU266" s="188"/>
    </row>
    <row r="267" spans="3:73" ht="19.5" customHeight="1">
      <c r="C267" s="182" t="s">
        <v>338</v>
      </c>
      <c r="D267" s="220"/>
      <c r="E267" s="220"/>
      <c r="F267" s="220"/>
      <c r="G267" s="220"/>
      <c r="H267" s="220"/>
      <c r="I267" s="220"/>
      <c r="J267" s="221"/>
      <c r="K267" s="537"/>
      <c r="L267" s="537"/>
      <c r="M267" s="537"/>
      <c r="N267" s="537"/>
      <c r="O267" s="537"/>
      <c r="P267" s="537"/>
      <c r="Q267" s="537"/>
      <c r="R267" s="537"/>
      <c r="S267" s="537"/>
      <c r="T267" s="537"/>
      <c r="U267" s="537"/>
      <c r="V267" s="537"/>
      <c r="W267" s="537"/>
      <c r="X267" s="537"/>
      <c r="Y267" s="537"/>
      <c r="Z267" s="537"/>
      <c r="AA267" s="537"/>
      <c r="AB267" s="537"/>
      <c r="AC267" s="537"/>
      <c r="AD267" s="537"/>
      <c r="AE267" s="537"/>
      <c r="AF267" s="549">
        <f>SUM(K267:AE267)</f>
        <v>0</v>
      </c>
      <c r="AG267" s="549"/>
      <c r="AH267" s="549"/>
      <c r="AI267" s="549"/>
      <c r="AJ267" s="549"/>
      <c r="AN267" s="186" t="s">
        <v>339</v>
      </c>
      <c r="AO267" s="176"/>
      <c r="AP267" s="176"/>
      <c r="AQ267" s="176"/>
      <c r="AR267" s="176"/>
      <c r="AS267" s="176"/>
      <c r="AT267" s="176"/>
      <c r="AU267" s="176"/>
      <c r="AV267" s="467"/>
      <c r="AW267" s="467"/>
      <c r="AX267" s="467"/>
      <c r="AY267" s="467"/>
      <c r="AZ267" s="467"/>
      <c r="BA267" s="467"/>
      <c r="BB267" s="467"/>
      <c r="BC267" s="467"/>
      <c r="BD267" s="467"/>
      <c r="BE267" s="467"/>
      <c r="BF267" s="467"/>
      <c r="BG267" s="467"/>
      <c r="BH267" s="467"/>
      <c r="BI267" s="467"/>
      <c r="BJ267" s="467"/>
      <c r="BK267" s="467"/>
      <c r="BL267" s="467"/>
      <c r="BM267" s="467"/>
      <c r="BN267" s="467"/>
      <c r="BO267" s="467"/>
      <c r="BP267" s="468">
        <f>SUM(AV267:BO267)</f>
        <v>0</v>
      </c>
      <c r="BQ267" s="468"/>
      <c r="BR267" s="468"/>
      <c r="BS267" s="468"/>
      <c r="BT267" s="468"/>
      <c r="BU267" s="188"/>
    </row>
    <row r="268" spans="3:73" ht="19.5" customHeight="1">
      <c r="C268" s="175" t="s">
        <v>340</v>
      </c>
      <c r="D268" s="220"/>
      <c r="E268" s="220"/>
      <c r="F268" s="220"/>
      <c r="G268" s="220"/>
      <c r="H268" s="220"/>
      <c r="I268" s="220"/>
      <c r="J268" s="221"/>
      <c r="K268" s="540"/>
      <c r="L268" s="540"/>
      <c r="M268" s="540"/>
      <c r="N268" s="540"/>
      <c r="O268" s="540"/>
      <c r="P268" s="540"/>
      <c r="Q268" s="540"/>
      <c r="R268" s="540"/>
      <c r="S268" s="540"/>
      <c r="T268" s="540"/>
      <c r="U268" s="540"/>
      <c r="V268" s="540"/>
      <c r="W268" s="540"/>
      <c r="X268" s="540"/>
      <c r="Y268" s="540"/>
      <c r="Z268" s="540"/>
      <c r="AA268" s="540"/>
      <c r="AB268" s="540"/>
      <c r="AC268" s="540"/>
      <c r="AD268" s="540"/>
      <c r="AE268" s="540"/>
      <c r="AF268" s="540"/>
      <c r="AG268" s="540"/>
      <c r="AH268" s="540"/>
      <c r="AI268" s="540"/>
      <c r="AJ268" s="540"/>
      <c r="AN268" s="177" t="e">
        <f>#REF!</f>
        <v>#REF!</v>
      </c>
      <c r="AO268" s="176"/>
      <c r="AP268" s="176"/>
      <c r="AQ268" s="176"/>
      <c r="AR268" s="176"/>
      <c r="AS268" s="176"/>
      <c r="AT268" s="176"/>
      <c r="AU268" s="176"/>
      <c r="AV268" s="462">
        <f>SUM(AV269:AZ269)</f>
        <v>0</v>
      </c>
      <c r="AW268" s="462"/>
      <c r="AX268" s="462"/>
      <c r="AY268" s="462"/>
      <c r="AZ268" s="462"/>
      <c r="BA268" s="462">
        <f>SUM(BA269:BE269)</f>
        <v>0</v>
      </c>
      <c r="BB268" s="462"/>
      <c r="BC268" s="462"/>
      <c r="BD268" s="462"/>
      <c r="BE268" s="462"/>
      <c r="BF268" s="462">
        <f>SUM(BF269:BJ269)</f>
        <v>0</v>
      </c>
      <c r="BG268" s="462"/>
      <c r="BH268" s="462"/>
      <c r="BI268" s="462"/>
      <c r="BJ268" s="462"/>
      <c r="BK268" s="462">
        <f>SUM(BK269:BO269)</f>
        <v>0</v>
      </c>
      <c r="BL268" s="462"/>
      <c r="BM268" s="462"/>
      <c r="BN268" s="462"/>
      <c r="BO268" s="462"/>
      <c r="BP268" s="462">
        <f>SUM(BP269:BT269)</f>
        <v>0</v>
      </c>
      <c r="BQ268" s="462"/>
      <c r="BR268" s="462"/>
      <c r="BS268" s="462"/>
      <c r="BT268" s="462"/>
      <c r="BU268" s="180"/>
    </row>
    <row r="269" spans="3:73" ht="19.5" customHeight="1">
      <c r="C269" s="182" t="s">
        <v>344</v>
      </c>
      <c r="D269" s="220"/>
      <c r="E269" s="220"/>
      <c r="F269" s="220"/>
      <c r="G269" s="220"/>
      <c r="H269" s="220"/>
      <c r="I269" s="220"/>
      <c r="J269" s="221"/>
      <c r="K269" s="537"/>
      <c r="L269" s="537"/>
      <c r="M269" s="537"/>
      <c r="N269" s="537"/>
      <c r="O269" s="537"/>
      <c r="P269" s="537"/>
      <c r="Q269" s="537"/>
      <c r="R269" s="537"/>
      <c r="S269" s="537"/>
      <c r="T269" s="537"/>
      <c r="U269" s="537"/>
      <c r="V269" s="537"/>
      <c r="W269" s="537"/>
      <c r="X269" s="537"/>
      <c r="Y269" s="537"/>
      <c r="Z269" s="537"/>
      <c r="AA269" s="537"/>
      <c r="AB269" s="537"/>
      <c r="AC269" s="537"/>
      <c r="AD269" s="537"/>
      <c r="AE269" s="537"/>
      <c r="AF269" s="549"/>
      <c r="AG269" s="549"/>
      <c r="AH269" s="549"/>
      <c r="AI269" s="549"/>
      <c r="AJ269" s="549"/>
      <c r="AN269" s="186" t="e">
        <f>#REF!</f>
        <v>#REF!</v>
      </c>
      <c r="AO269" s="176"/>
      <c r="AP269" s="176"/>
      <c r="AQ269" s="176"/>
      <c r="AR269" s="176"/>
      <c r="AS269" s="176"/>
      <c r="AT269" s="176"/>
      <c r="AU269" s="176"/>
      <c r="AV269" s="467"/>
      <c r="AW269" s="467"/>
      <c r="AX269" s="467"/>
      <c r="AY269" s="467"/>
      <c r="AZ269" s="467"/>
      <c r="BA269" s="467"/>
      <c r="BB269" s="467"/>
      <c r="BC269" s="467"/>
      <c r="BD269" s="467"/>
      <c r="BE269" s="467"/>
      <c r="BF269" s="467"/>
      <c r="BG269" s="467"/>
      <c r="BH269" s="467"/>
      <c r="BI269" s="467"/>
      <c r="BJ269" s="467"/>
      <c r="BK269" s="467"/>
      <c r="BL269" s="467"/>
      <c r="BM269" s="467"/>
      <c r="BN269" s="467"/>
      <c r="BO269" s="467"/>
      <c r="BP269" s="468">
        <f>SUM(AV269:BO269)</f>
        <v>0</v>
      </c>
      <c r="BQ269" s="468"/>
      <c r="BR269" s="468"/>
      <c r="BS269" s="468"/>
      <c r="BT269" s="468"/>
      <c r="BU269" s="188"/>
    </row>
    <row r="270" spans="3:73" ht="19.5" customHeight="1">
      <c r="C270" s="182" t="s">
        <v>345</v>
      </c>
      <c r="D270" s="220"/>
      <c r="E270" s="220"/>
      <c r="F270" s="220"/>
      <c r="G270" s="220"/>
      <c r="H270" s="220"/>
      <c r="I270" s="220"/>
      <c r="J270" s="221"/>
      <c r="K270" s="537"/>
      <c r="L270" s="537"/>
      <c r="M270" s="537"/>
      <c r="N270" s="537"/>
      <c r="O270" s="537"/>
      <c r="P270" s="537"/>
      <c r="Q270" s="537"/>
      <c r="R270" s="537"/>
      <c r="S270" s="537"/>
      <c r="T270" s="537"/>
      <c r="U270" s="537"/>
      <c r="V270" s="537"/>
      <c r="W270" s="537"/>
      <c r="X270" s="537"/>
      <c r="Y270" s="537"/>
      <c r="Z270" s="537"/>
      <c r="AA270" s="537"/>
      <c r="AB270" s="537"/>
      <c r="AC270" s="537"/>
      <c r="AD270" s="537"/>
      <c r="AE270" s="537"/>
      <c r="AF270" s="549"/>
      <c r="AG270" s="549"/>
      <c r="AH270" s="549"/>
      <c r="AI270" s="549"/>
      <c r="AJ270" s="549"/>
      <c r="AN270" s="186"/>
      <c r="AO270" s="176"/>
      <c r="AP270" s="176"/>
      <c r="AQ270" s="176"/>
      <c r="AR270" s="176"/>
      <c r="AS270" s="176"/>
      <c r="AT270" s="176"/>
      <c r="AU270" s="176"/>
      <c r="AV270" s="187"/>
      <c r="AW270" s="187"/>
      <c r="AX270" s="187"/>
      <c r="AY270" s="187"/>
      <c r="AZ270" s="187"/>
      <c r="BA270" s="187"/>
      <c r="BB270" s="187"/>
      <c r="BC270" s="187"/>
      <c r="BD270" s="187"/>
      <c r="BE270" s="187"/>
      <c r="BF270" s="187"/>
      <c r="BG270" s="187"/>
      <c r="BH270" s="187"/>
      <c r="BI270" s="187"/>
      <c r="BJ270" s="187"/>
      <c r="BK270" s="187"/>
      <c r="BL270" s="187"/>
      <c r="BM270" s="187"/>
      <c r="BN270" s="187"/>
      <c r="BO270" s="187"/>
      <c r="BP270" s="188"/>
      <c r="BQ270" s="188"/>
      <c r="BR270" s="188"/>
      <c r="BS270" s="188"/>
      <c r="BT270" s="188"/>
      <c r="BU270" s="188"/>
    </row>
    <row r="271" spans="3:74" ht="19.5" customHeight="1">
      <c r="C271" s="175" t="s">
        <v>347</v>
      </c>
      <c r="D271" s="220"/>
      <c r="E271" s="220"/>
      <c r="F271" s="220"/>
      <c r="G271" s="220"/>
      <c r="H271" s="220"/>
      <c r="I271" s="220"/>
      <c r="J271" s="221"/>
      <c r="K271" s="528">
        <f>K262+K263-K268</f>
        <v>0</v>
      </c>
      <c r="L271" s="528"/>
      <c r="M271" s="528"/>
      <c r="N271" s="528"/>
      <c r="O271" s="528"/>
      <c r="P271" s="528">
        <f>P262+P263-P268</f>
        <v>0</v>
      </c>
      <c r="Q271" s="528"/>
      <c r="R271" s="528"/>
      <c r="S271" s="528"/>
      <c r="T271" s="528"/>
      <c r="U271" s="528">
        <f>U262+U263-U268</f>
        <v>0</v>
      </c>
      <c r="V271" s="528"/>
      <c r="W271" s="528"/>
      <c r="X271" s="528"/>
      <c r="Y271" s="528"/>
      <c r="Z271" s="528">
        <f>Z262+Z263-Z268</f>
        <v>3510000000</v>
      </c>
      <c r="AA271" s="528"/>
      <c r="AB271" s="528"/>
      <c r="AC271" s="528"/>
      <c r="AD271" s="528"/>
      <c r="AE271" s="528"/>
      <c r="AF271" s="528">
        <f>AF262+AF263-AF268</f>
        <v>3510000000</v>
      </c>
      <c r="AG271" s="528"/>
      <c r="AH271" s="528"/>
      <c r="AI271" s="528"/>
      <c r="AJ271" s="528"/>
      <c r="AN271" s="177" t="e">
        <f>#REF!</f>
        <v>#REF!</v>
      </c>
      <c r="AO271" s="176"/>
      <c r="AP271" s="176"/>
      <c r="AQ271" s="176"/>
      <c r="AR271" s="176"/>
      <c r="AS271" s="176"/>
      <c r="AT271" s="176"/>
      <c r="AU271" s="176"/>
      <c r="AV271" s="469">
        <f>AV262+AV263-AV268</f>
        <v>0</v>
      </c>
      <c r="AW271" s="469"/>
      <c r="AX271" s="469"/>
      <c r="AY271" s="469"/>
      <c r="AZ271" s="469"/>
      <c r="BA271" s="469">
        <f>BA262+BA263-BA268</f>
        <v>0</v>
      </c>
      <c r="BB271" s="469"/>
      <c r="BC271" s="469"/>
      <c r="BD271" s="469"/>
      <c r="BE271" s="469"/>
      <c r="BF271" s="469">
        <f>BF262+BF263-BF268</f>
        <v>0</v>
      </c>
      <c r="BG271" s="469"/>
      <c r="BH271" s="469"/>
      <c r="BI271" s="469"/>
      <c r="BJ271" s="469"/>
      <c r="BK271" s="469">
        <f>BK262+BK263-BK268</f>
        <v>0</v>
      </c>
      <c r="BL271" s="469"/>
      <c r="BM271" s="469"/>
      <c r="BN271" s="469"/>
      <c r="BO271" s="469"/>
      <c r="BP271" s="469">
        <f>BP262+BP263-BP268</f>
        <v>0</v>
      </c>
      <c r="BQ271" s="469"/>
      <c r="BR271" s="469"/>
      <c r="BS271" s="469"/>
      <c r="BT271" s="469"/>
      <c r="BU271" s="223"/>
      <c r="BV271" s="143"/>
    </row>
    <row r="272" spans="3:73" ht="19.5" customHeight="1">
      <c r="C272" s="165" t="s">
        <v>349</v>
      </c>
      <c r="D272" s="166"/>
      <c r="E272" s="166"/>
      <c r="F272" s="166"/>
      <c r="G272" s="166"/>
      <c r="H272" s="166"/>
      <c r="I272" s="166"/>
      <c r="J272" s="219"/>
      <c r="K272" s="532"/>
      <c r="L272" s="532"/>
      <c r="M272" s="532"/>
      <c r="N272" s="532"/>
      <c r="O272" s="532"/>
      <c r="P272" s="532"/>
      <c r="Q272" s="532"/>
      <c r="R272" s="532"/>
      <c r="S272" s="532"/>
      <c r="T272" s="532"/>
      <c r="U272" s="532"/>
      <c r="V272" s="532"/>
      <c r="W272" s="532"/>
      <c r="X272" s="532"/>
      <c r="Y272" s="532"/>
      <c r="Z272" s="532"/>
      <c r="AA272" s="532"/>
      <c r="AB272" s="532"/>
      <c r="AC272" s="532"/>
      <c r="AD272" s="532"/>
      <c r="AE272" s="532"/>
      <c r="AF272" s="547"/>
      <c r="AG272" s="527"/>
      <c r="AH272" s="527"/>
      <c r="AI272" s="527"/>
      <c r="AJ272" s="548"/>
      <c r="AN272" s="173" t="s">
        <v>387</v>
      </c>
      <c r="AO272" s="166"/>
      <c r="AP272" s="166"/>
      <c r="AQ272" s="166"/>
      <c r="AR272" s="166"/>
      <c r="AS272" s="166"/>
      <c r="AT272" s="166"/>
      <c r="AU272" s="166"/>
      <c r="AV272" s="534"/>
      <c r="AW272" s="534"/>
      <c r="AX272" s="534"/>
      <c r="AY272" s="534"/>
      <c r="AZ272" s="534"/>
      <c r="BA272" s="534"/>
      <c r="BB272" s="534"/>
      <c r="BC272" s="534"/>
      <c r="BD272" s="534"/>
      <c r="BE272" s="534"/>
      <c r="BF272" s="534"/>
      <c r="BG272" s="534"/>
      <c r="BH272" s="534"/>
      <c r="BI272" s="534"/>
      <c r="BJ272" s="534"/>
      <c r="BK272" s="534"/>
      <c r="BL272" s="534"/>
      <c r="BM272" s="534"/>
      <c r="BN272" s="534"/>
      <c r="BO272" s="534"/>
      <c r="BP272" s="527"/>
      <c r="BQ272" s="527"/>
      <c r="BR272" s="527"/>
      <c r="BS272" s="527"/>
      <c r="BT272" s="527"/>
      <c r="BU272" s="174"/>
    </row>
    <row r="273" spans="3:75" ht="19.5" customHeight="1">
      <c r="C273" s="205" t="s">
        <v>330</v>
      </c>
      <c r="D273" s="220"/>
      <c r="E273" s="220"/>
      <c r="F273" s="220"/>
      <c r="G273" s="220"/>
      <c r="H273" s="220"/>
      <c r="I273" s="220"/>
      <c r="J273" s="221"/>
      <c r="K273" s="528"/>
      <c r="L273" s="528"/>
      <c r="M273" s="528"/>
      <c r="N273" s="528"/>
      <c r="O273" s="528"/>
      <c r="P273" s="528"/>
      <c r="Q273" s="528"/>
      <c r="R273" s="528"/>
      <c r="S273" s="528"/>
      <c r="T273" s="528"/>
      <c r="U273" s="528"/>
      <c r="V273" s="528"/>
      <c r="W273" s="528"/>
      <c r="X273" s="528"/>
      <c r="Y273" s="528"/>
      <c r="Z273" s="543">
        <v>1928162885</v>
      </c>
      <c r="AA273" s="543"/>
      <c r="AB273" s="543"/>
      <c r="AC273" s="543"/>
      <c r="AD273" s="543"/>
      <c r="AE273" s="543"/>
      <c r="AF273" s="544">
        <f>SUM(J273:AE273)</f>
        <v>1928162885</v>
      </c>
      <c r="AG273" s="545"/>
      <c r="AH273" s="545"/>
      <c r="AI273" s="545"/>
      <c r="AJ273" s="546"/>
      <c r="AN273" s="206" t="e">
        <f>#REF!</f>
        <v>#REF!</v>
      </c>
      <c r="AO273" s="176"/>
      <c r="AP273" s="176"/>
      <c r="AQ273" s="176"/>
      <c r="AR273" s="176"/>
      <c r="AS273" s="176"/>
      <c r="AT273" s="176"/>
      <c r="AU273" s="176"/>
      <c r="AV273" s="469"/>
      <c r="AW273" s="469"/>
      <c r="AX273" s="469"/>
      <c r="AY273" s="469"/>
      <c r="AZ273" s="469"/>
      <c r="BA273" s="469"/>
      <c r="BB273" s="469"/>
      <c r="BC273" s="469"/>
      <c r="BD273" s="469"/>
      <c r="BE273" s="469"/>
      <c r="BF273" s="469"/>
      <c r="BG273" s="469"/>
      <c r="BH273" s="469"/>
      <c r="BI273" s="469"/>
      <c r="BJ273" s="469"/>
      <c r="BK273" s="469"/>
      <c r="BL273" s="469"/>
      <c r="BM273" s="469"/>
      <c r="BN273" s="469"/>
      <c r="BO273" s="469"/>
      <c r="BP273" s="522">
        <f>SUM(AU273:BO273)</f>
        <v>0</v>
      </c>
      <c r="BQ273" s="522"/>
      <c r="BR273" s="522"/>
      <c r="BS273" s="522"/>
      <c r="BT273" s="522"/>
      <c r="BU273" s="222"/>
      <c r="BV273" s="216"/>
      <c r="BW273" s="191"/>
    </row>
    <row r="274" spans="3:73" ht="19.5" customHeight="1">
      <c r="C274" s="205" t="s">
        <v>332</v>
      </c>
      <c r="D274" s="220"/>
      <c r="E274" s="220"/>
      <c r="F274" s="220"/>
      <c r="G274" s="220"/>
      <c r="H274" s="220"/>
      <c r="I274" s="220"/>
      <c r="J274" s="221"/>
      <c r="K274" s="540">
        <f>SUM(K275:O276)</f>
        <v>0</v>
      </c>
      <c r="L274" s="540"/>
      <c r="M274" s="540"/>
      <c r="N274" s="540"/>
      <c r="O274" s="540"/>
      <c r="P274" s="540">
        <f>SUM(P275:T276)</f>
        <v>0</v>
      </c>
      <c r="Q274" s="540"/>
      <c r="R274" s="540"/>
      <c r="S274" s="540"/>
      <c r="T274" s="540"/>
      <c r="U274" s="540">
        <f>SUM(U275:Y276)</f>
        <v>0</v>
      </c>
      <c r="V274" s="540"/>
      <c r="W274" s="540"/>
      <c r="X274" s="540"/>
      <c r="Y274" s="540"/>
      <c r="Z274" s="540">
        <f>SUM(Z275:AE276)</f>
        <v>88333335</v>
      </c>
      <c r="AA274" s="540"/>
      <c r="AB274" s="540"/>
      <c r="AC274" s="540"/>
      <c r="AD274" s="540"/>
      <c r="AE274" s="540"/>
      <c r="AF274" s="540">
        <f>SUM(AF275:AJ276)</f>
        <v>88333335</v>
      </c>
      <c r="AG274" s="540"/>
      <c r="AH274" s="540"/>
      <c r="AI274" s="540"/>
      <c r="AJ274" s="540"/>
      <c r="AN274" s="206" t="s">
        <v>388</v>
      </c>
      <c r="AO274" s="176"/>
      <c r="AP274" s="176"/>
      <c r="AQ274" s="176"/>
      <c r="AR274" s="176"/>
      <c r="AS274" s="176"/>
      <c r="AT274" s="176"/>
      <c r="AU274" s="176"/>
      <c r="AV274" s="462"/>
      <c r="AW274" s="462"/>
      <c r="AX274" s="462"/>
      <c r="AY274" s="462"/>
      <c r="AZ274" s="462"/>
      <c r="BA274" s="462"/>
      <c r="BB274" s="462"/>
      <c r="BC274" s="462"/>
      <c r="BD274" s="462"/>
      <c r="BE274" s="462"/>
      <c r="BF274" s="462"/>
      <c r="BG274" s="462"/>
      <c r="BH274" s="462"/>
      <c r="BI274" s="462"/>
      <c r="BJ274" s="462"/>
      <c r="BK274" s="462"/>
      <c r="BL274" s="462"/>
      <c r="BM274" s="462"/>
      <c r="BN274" s="462"/>
      <c r="BO274" s="462"/>
      <c r="BP274" s="522">
        <f>SUM(AU274:BO274)</f>
        <v>0</v>
      </c>
      <c r="BQ274" s="522"/>
      <c r="BR274" s="522"/>
      <c r="BS274" s="522"/>
      <c r="BT274" s="522"/>
      <c r="BU274" s="222"/>
    </row>
    <row r="275" spans="3:73" ht="19.5" customHeight="1">
      <c r="C275" s="182" t="s">
        <v>389</v>
      </c>
      <c r="D275" s="220"/>
      <c r="E275" s="220"/>
      <c r="F275" s="220"/>
      <c r="G275" s="220"/>
      <c r="H275" s="220"/>
      <c r="I275" s="220"/>
      <c r="J275" s="221"/>
      <c r="K275" s="537"/>
      <c r="L275" s="537"/>
      <c r="M275" s="537"/>
      <c r="N275" s="537"/>
      <c r="O275" s="537"/>
      <c r="P275" s="537"/>
      <c r="Q275" s="537"/>
      <c r="R275" s="537"/>
      <c r="S275" s="537"/>
      <c r="T275" s="537"/>
      <c r="U275" s="537"/>
      <c r="V275" s="537"/>
      <c r="W275" s="537"/>
      <c r="X275" s="537"/>
      <c r="Y275" s="537"/>
      <c r="Z275" s="542">
        <v>88333335</v>
      </c>
      <c r="AA275" s="542"/>
      <c r="AB275" s="542"/>
      <c r="AC275" s="542"/>
      <c r="AD275" s="542"/>
      <c r="AE275" s="542"/>
      <c r="AF275" s="540">
        <f>SUM(K275:AE275)</f>
        <v>88333335</v>
      </c>
      <c r="AG275" s="540"/>
      <c r="AH275" s="540"/>
      <c r="AI275" s="540"/>
      <c r="AJ275" s="540"/>
      <c r="AN275" s="206"/>
      <c r="AO275" s="176"/>
      <c r="AP275" s="176"/>
      <c r="AQ275" s="176"/>
      <c r="AR275" s="176"/>
      <c r="AS275" s="176"/>
      <c r="AT275" s="176"/>
      <c r="AU275" s="176"/>
      <c r="AV275" s="180"/>
      <c r="AW275" s="180"/>
      <c r="AX275" s="180"/>
      <c r="AY275" s="180"/>
      <c r="AZ275" s="180"/>
      <c r="BA275" s="180"/>
      <c r="BB275" s="180"/>
      <c r="BC275" s="180"/>
      <c r="BD275" s="180"/>
      <c r="BE275" s="180"/>
      <c r="BF275" s="180"/>
      <c r="BG275" s="180"/>
      <c r="BH275" s="180"/>
      <c r="BI275" s="180"/>
      <c r="BJ275" s="180"/>
      <c r="BK275" s="180"/>
      <c r="BL275" s="180"/>
      <c r="BM275" s="180"/>
      <c r="BN275" s="180"/>
      <c r="BO275" s="180"/>
      <c r="BP275" s="222"/>
      <c r="BQ275" s="222"/>
      <c r="BR275" s="222"/>
      <c r="BS275" s="222"/>
      <c r="BT275" s="222"/>
      <c r="BU275" s="222"/>
    </row>
    <row r="276" spans="3:73" ht="19.5" customHeight="1" hidden="1">
      <c r="C276" s="182" t="s">
        <v>353</v>
      </c>
      <c r="D276" s="220"/>
      <c r="E276" s="220"/>
      <c r="F276" s="220"/>
      <c r="G276" s="220"/>
      <c r="H276" s="220"/>
      <c r="I276" s="220"/>
      <c r="J276" s="221"/>
      <c r="K276" s="537"/>
      <c r="L276" s="537"/>
      <c r="M276" s="537"/>
      <c r="N276" s="537"/>
      <c r="O276" s="537"/>
      <c r="P276" s="537"/>
      <c r="Q276" s="537"/>
      <c r="R276" s="537"/>
      <c r="S276" s="537"/>
      <c r="T276" s="537"/>
      <c r="U276" s="538"/>
      <c r="V276" s="538"/>
      <c r="W276" s="538"/>
      <c r="X276" s="538"/>
      <c r="Y276" s="538"/>
      <c r="Z276" s="538"/>
      <c r="AA276" s="538"/>
      <c r="AB276" s="538"/>
      <c r="AC276" s="538"/>
      <c r="AD276" s="538"/>
      <c r="AE276" s="538"/>
      <c r="AF276" s="539"/>
      <c r="AG276" s="539"/>
      <c r="AH276" s="539"/>
      <c r="AI276" s="539"/>
      <c r="AJ276" s="539"/>
      <c r="AN276" s="206"/>
      <c r="AO276" s="176"/>
      <c r="AP276" s="176"/>
      <c r="AQ276" s="176"/>
      <c r="AR276" s="176"/>
      <c r="AS276" s="176"/>
      <c r="AT276" s="176"/>
      <c r="AU276" s="176"/>
      <c r="AV276" s="180"/>
      <c r="AW276" s="180"/>
      <c r="AX276" s="180"/>
      <c r="AY276" s="180"/>
      <c r="AZ276" s="180"/>
      <c r="BA276" s="180"/>
      <c r="BB276" s="180"/>
      <c r="BC276" s="180"/>
      <c r="BD276" s="180"/>
      <c r="BE276" s="180"/>
      <c r="BF276" s="180"/>
      <c r="BG276" s="180"/>
      <c r="BH276" s="180"/>
      <c r="BI276" s="180"/>
      <c r="BJ276" s="180"/>
      <c r="BK276" s="180"/>
      <c r="BL276" s="180"/>
      <c r="BM276" s="180"/>
      <c r="BN276" s="180"/>
      <c r="BO276" s="180"/>
      <c r="BP276" s="222"/>
      <c r="BQ276" s="222"/>
      <c r="BR276" s="222"/>
      <c r="BS276" s="222"/>
      <c r="BT276" s="222"/>
      <c r="BU276" s="222"/>
    </row>
    <row r="277" spans="3:73" ht="19.5" customHeight="1">
      <c r="C277" s="205" t="s">
        <v>390</v>
      </c>
      <c r="D277" s="220"/>
      <c r="E277" s="220"/>
      <c r="F277" s="220"/>
      <c r="G277" s="220"/>
      <c r="H277" s="220"/>
      <c r="I277" s="220"/>
      <c r="J277" s="221"/>
      <c r="K277" s="540"/>
      <c r="L277" s="540"/>
      <c r="M277" s="540"/>
      <c r="N277" s="540"/>
      <c r="O277" s="540"/>
      <c r="P277" s="540"/>
      <c r="Q277" s="540"/>
      <c r="R277" s="540"/>
      <c r="S277" s="540"/>
      <c r="T277" s="540"/>
      <c r="U277" s="541"/>
      <c r="V277" s="541"/>
      <c r="W277" s="541"/>
      <c r="X277" s="541"/>
      <c r="Y277" s="541"/>
      <c r="Z277" s="541"/>
      <c r="AA277" s="541"/>
      <c r="AB277" s="541"/>
      <c r="AC277" s="541"/>
      <c r="AD277" s="541"/>
      <c r="AE277" s="541"/>
      <c r="AF277" s="541"/>
      <c r="AG277" s="541"/>
      <c r="AH277" s="541"/>
      <c r="AI277" s="541"/>
      <c r="AJ277" s="541"/>
      <c r="AN277" s="206" t="e">
        <f>#REF!</f>
        <v>#REF!</v>
      </c>
      <c r="AO277" s="176"/>
      <c r="AP277" s="176"/>
      <c r="AQ277" s="176"/>
      <c r="AR277" s="176"/>
      <c r="AS277" s="176"/>
      <c r="AT277" s="176"/>
      <c r="AU277" s="176"/>
      <c r="AV277" s="462">
        <f>SUBTOTAL(9,AV278:AZ279)</f>
        <v>0</v>
      </c>
      <c r="AW277" s="462"/>
      <c r="AX277" s="462"/>
      <c r="AY277" s="462"/>
      <c r="AZ277" s="462"/>
      <c r="BA277" s="462">
        <f>SUBTOTAL(9,BA278:BE279)</f>
        <v>0</v>
      </c>
      <c r="BB277" s="462"/>
      <c r="BC277" s="462"/>
      <c r="BD277" s="462"/>
      <c r="BE277" s="462"/>
      <c r="BF277" s="462">
        <f>SUBTOTAL(9,BF278:BJ279)</f>
        <v>0</v>
      </c>
      <c r="BG277" s="462"/>
      <c r="BH277" s="462"/>
      <c r="BI277" s="462"/>
      <c r="BJ277" s="462"/>
      <c r="BK277" s="462">
        <f>SUBTOTAL(9,BK278:BO279)</f>
        <v>0</v>
      </c>
      <c r="BL277" s="462"/>
      <c r="BM277" s="462"/>
      <c r="BN277" s="462"/>
      <c r="BO277" s="462"/>
      <c r="BP277" s="462">
        <f>SUBTOTAL(9,BP278:BT279)</f>
        <v>0</v>
      </c>
      <c r="BQ277" s="462"/>
      <c r="BR277" s="462"/>
      <c r="BS277" s="462"/>
      <c r="BT277" s="462"/>
      <c r="BU277" s="180"/>
    </row>
    <row r="278" spans="3:73" ht="19.5" customHeight="1">
      <c r="C278" s="182" t="s">
        <v>344</v>
      </c>
      <c r="D278" s="220"/>
      <c r="E278" s="220"/>
      <c r="F278" s="220"/>
      <c r="G278" s="220"/>
      <c r="H278" s="220"/>
      <c r="I278" s="220"/>
      <c r="J278" s="221"/>
      <c r="K278" s="537"/>
      <c r="L278" s="537"/>
      <c r="M278" s="537"/>
      <c r="N278" s="537"/>
      <c r="O278" s="537"/>
      <c r="P278" s="537"/>
      <c r="Q278" s="537"/>
      <c r="R278" s="537"/>
      <c r="S278" s="537"/>
      <c r="T278" s="537"/>
      <c r="U278" s="538"/>
      <c r="V278" s="538"/>
      <c r="W278" s="538"/>
      <c r="X278" s="538"/>
      <c r="Y278" s="538"/>
      <c r="Z278" s="538">
        <f>'[2]TMTSCĐ'!$G$212</f>
        <v>0</v>
      </c>
      <c r="AA278" s="538"/>
      <c r="AB278" s="538"/>
      <c r="AC278" s="538"/>
      <c r="AD278" s="538"/>
      <c r="AE278" s="538"/>
      <c r="AF278" s="539"/>
      <c r="AG278" s="539"/>
      <c r="AH278" s="539"/>
      <c r="AI278" s="539"/>
      <c r="AJ278" s="539"/>
      <c r="AN278" s="186" t="e">
        <f>AN269</f>
        <v>#REF!</v>
      </c>
      <c r="AO278" s="176"/>
      <c r="AP278" s="176"/>
      <c r="AQ278" s="176"/>
      <c r="AR278" s="176"/>
      <c r="AS278" s="176"/>
      <c r="AT278" s="176"/>
      <c r="AU278" s="176"/>
      <c r="AV278" s="467"/>
      <c r="AW278" s="467"/>
      <c r="AX278" s="467"/>
      <c r="AY278" s="467"/>
      <c r="AZ278" s="467"/>
      <c r="BA278" s="467"/>
      <c r="BB278" s="467"/>
      <c r="BC278" s="467"/>
      <c r="BD278" s="467"/>
      <c r="BE278" s="467"/>
      <c r="BF278" s="467"/>
      <c r="BG278" s="467"/>
      <c r="BH278" s="467"/>
      <c r="BI278" s="467"/>
      <c r="BJ278" s="467"/>
      <c r="BK278" s="467"/>
      <c r="BL278" s="467"/>
      <c r="BM278" s="467"/>
      <c r="BN278" s="467"/>
      <c r="BO278" s="467"/>
      <c r="BP278" s="464"/>
      <c r="BQ278" s="464"/>
      <c r="BR278" s="464"/>
      <c r="BS278" s="464"/>
      <c r="BT278" s="464"/>
      <c r="BU278" s="207"/>
    </row>
    <row r="279" spans="3:73" ht="19.5" customHeight="1">
      <c r="C279" s="182" t="s">
        <v>345</v>
      </c>
      <c r="D279" s="220"/>
      <c r="E279" s="220"/>
      <c r="F279" s="220"/>
      <c r="G279" s="220"/>
      <c r="H279" s="220"/>
      <c r="I279" s="220"/>
      <c r="J279" s="221"/>
      <c r="K279" s="537"/>
      <c r="L279" s="537"/>
      <c r="M279" s="537"/>
      <c r="N279" s="537"/>
      <c r="O279" s="537"/>
      <c r="P279" s="537"/>
      <c r="Q279" s="537"/>
      <c r="R279" s="537"/>
      <c r="S279" s="537"/>
      <c r="T279" s="537"/>
      <c r="U279" s="538"/>
      <c r="V279" s="538"/>
      <c r="W279" s="538"/>
      <c r="X279" s="538"/>
      <c r="Y279" s="538"/>
      <c r="Z279" s="538"/>
      <c r="AA279" s="538"/>
      <c r="AB279" s="538"/>
      <c r="AC279" s="538"/>
      <c r="AD279" s="538"/>
      <c r="AE279" s="538"/>
      <c r="AF279" s="539"/>
      <c r="AG279" s="539"/>
      <c r="AH279" s="539"/>
      <c r="AI279" s="539"/>
      <c r="AJ279" s="539"/>
      <c r="AN279" s="186" t="s">
        <v>260</v>
      </c>
      <c r="AO279" s="176"/>
      <c r="AP279" s="176"/>
      <c r="AQ279" s="176"/>
      <c r="AR279" s="176"/>
      <c r="AS279" s="176"/>
      <c r="AT279" s="176"/>
      <c r="AU279" s="176"/>
      <c r="AV279" s="467"/>
      <c r="AW279" s="467"/>
      <c r="AX279" s="467"/>
      <c r="AY279" s="467"/>
      <c r="AZ279" s="467"/>
      <c r="BA279" s="467"/>
      <c r="BB279" s="467"/>
      <c r="BC279" s="467"/>
      <c r="BD279" s="467"/>
      <c r="BE279" s="467"/>
      <c r="BF279" s="467"/>
      <c r="BG279" s="467"/>
      <c r="BH279" s="467"/>
      <c r="BI279" s="467"/>
      <c r="BJ279" s="467"/>
      <c r="BK279" s="467"/>
      <c r="BL279" s="467"/>
      <c r="BM279" s="467"/>
      <c r="BN279" s="467"/>
      <c r="BO279" s="467"/>
      <c r="BP279" s="464"/>
      <c r="BQ279" s="464"/>
      <c r="BR279" s="464"/>
      <c r="BS279" s="464"/>
      <c r="BT279" s="464"/>
      <c r="BU279" s="207"/>
    </row>
    <row r="280" spans="3:75" ht="19.5" customHeight="1">
      <c r="C280" s="205" t="s">
        <v>391</v>
      </c>
      <c r="D280" s="220"/>
      <c r="E280" s="220"/>
      <c r="F280" s="220"/>
      <c r="G280" s="220"/>
      <c r="H280" s="220"/>
      <c r="I280" s="220"/>
      <c r="J280" s="221"/>
      <c r="K280" s="535">
        <f>K273+K274-K277</f>
        <v>0</v>
      </c>
      <c r="L280" s="535"/>
      <c r="M280" s="535"/>
      <c r="N280" s="535"/>
      <c r="O280" s="535"/>
      <c r="P280" s="535">
        <f>P273+P274-P277</f>
        <v>0</v>
      </c>
      <c r="Q280" s="535"/>
      <c r="R280" s="535"/>
      <c r="S280" s="535"/>
      <c r="T280" s="535"/>
      <c r="U280" s="535">
        <f>U273+U274-U277</f>
        <v>0</v>
      </c>
      <c r="V280" s="535"/>
      <c r="W280" s="535"/>
      <c r="X280" s="535"/>
      <c r="Y280" s="535"/>
      <c r="Z280" s="535">
        <f>Z273+Z274-Z277</f>
        <v>2016496220</v>
      </c>
      <c r="AA280" s="535"/>
      <c r="AB280" s="535"/>
      <c r="AC280" s="535"/>
      <c r="AD280" s="535"/>
      <c r="AE280" s="535"/>
      <c r="AF280" s="536">
        <f>SUM(J280:AE280)</f>
        <v>2016496220</v>
      </c>
      <c r="AG280" s="536"/>
      <c r="AH280" s="536"/>
      <c r="AI280" s="536"/>
      <c r="AJ280" s="536"/>
      <c r="AN280" s="208" t="e">
        <f>AN271</f>
        <v>#REF!</v>
      </c>
      <c r="AO280" s="176"/>
      <c r="AP280" s="176"/>
      <c r="AQ280" s="176"/>
      <c r="AR280" s="176"/>
      <c r="AS280" s="176"/>
      <c r="AT280" s="176"/>
      <c r="AU280" s="176"/>
      <c r="AV280" s="469">
        <f>AV273+AV274-AV277</f>
        <v>0</v>
      </c>
      <c r="AW280" s="469"/>
      <c r="AX280" s="469"/>
      <c r="AY280" s="469"/>
      <c r="AZ280" s="469"/>
      <c r="BA280" s="469">
        <f>BA273+BA274-BA277</f>
        <v>0</v>
      </c>
      <c r="BB280" s="469"/>
      <c r="BC280" s="469"/>
      <c r="BD280" s="469"/>
      <c r="BE280" s="469"/>
      <c r="BF280" s="469">
        <f>BF273+BF274-BF277</f>
        <v>0</v>
      </c>
      <c r="BG280" s="469"/>
      <c r="BH280" s="469"/>
      <c r="BI280" s="469"/>
      <c r="BJ280" s="469"/>
      <c r="BK280" s="469">
        <f>BK273+BK274-BK277</f>
        <v>0</v>
      </c>
      <c r="BL280" s="469"/>
      <c r="BM280" s="469"/>
      <c r="BN280" s="469"/>
      <c r="BO280" s="469"/>
      <c r="BP280" s="522">
        <f>SUM(AU280:BO280)</f>
        <v>0</v>
      </c>
      <c r="BQ280" s="522"/>
      <c r="BR280" s="522"/>
      <c r="BS280" s="522"/>
      <c r="BT280" s="522"/>
      <c r="BU280" s="222"/>
      <c r="BV280" s="216"/>
      <c r="BW280" s="191"/>
    </row>
    <row r="281" spans="3:73" ht="19.5" customHeight="1">
      <c r="C281" s="165" t="s">
        <v>354</v>
      </c>
      <c r="D281" s="166"/>
      <c r="E281" s="166"/>
      <c r="F281" s="166"/>
      <c r="G281" s="166"/>
      <c r="H281" s="166"/>
      <c r="I281" s="166"/>
      <c r="J281" s="219"/>
      <c r="K281" s="531"/>
      <c r="L281" s="531"/>
      <c r="M281" s="531"/>
      <c r="N281" s="531"/>
      <c r="O281" s="531"/>
      <c r="P281" s="531"/>
      <c r="Q281" s="531"/>
      <c r="R281" s="531"/>
      <c r="S281" s="531"/>
      <c r="T281" s="531"/>
      <c r="U281" s="531"/>
      <c r="V281" s="531"/>
      <c r="W281" s="531"/>
      <c r="X281" s="531"/>
      <c r="Y281" s="531"/>
      <c r="Z281" s="532"/>
      <c r="AA281" s="532"/>
      <c r="AB281" s="532"/>
      <c r="AC281" s="532"/>
      <c r="AD281" s="532"/>
      <c r="AE281" s="532"/>
      <c r="AF281" s="533"/>
      <c r="AG281" s="533"/>
      <c r="AH281" s="533"/>
      <c r="AI281" s="533"/>
      <c r="AJ281" s="533"/>
      <c r="AN281" s="173" t="e">
        <f>#REF!</f>
        <v>#REF!</v>
      </c>
      <c r="AO281" s="166"/>
      <c r="AP281" s="166"/>
      <c r="AQ281" s="166"/>
      <c r="AR281" s="166"/>
      <c r="AS281" s="166"/>
      <c r="AT281" s="166"/>
      <c r="AU281" s="166"/>
      <c r="AV281" s="534"/>
      <c r="AW281" s="534"/>
      <c r="AX281" s="534"/>
      <c r="AY281" s="534"/>
      <c r="AZ281" s="534"/>
      <c r="BA281" s="534"/>
      <c r="BB281" s="534"/>
      <c r="BC281" s="534"/>
      <c r="BD281" s="534"/>
      <c r="BE281" s="534"/>
      <c r="BF281" s="534"/>
      <c r="BG281" s="534"/>
      <c r="BH281" s="534"/>
      <c r="BI281" s="534"/>
      <c r="BJ281" s="534"/>
      <c r="BK281" s="534"/>
      <c r="BL281" s="534"/>
      <c r="BM281" s="534"/>
      <c r="BN281" s="534"/>
      <c r="BO281" s="534"/>
      <c r="BP281" s="527"/>
      <c r="BQ281" s="527"/>
      <c r="BR281" s="527"/>
      <c r="BS281" s="527"/>
      <c r="BT281" s="527"/>
      <c r="BU281" s="174"/>
    </row>
    <row r="282" spans="3:75" ht="19.5" customHeight="1">
      <c r="C282" s="175" t="s">
        <v>356</v>
      </c>
      <c r="D282" s="220"/>
      <c r="E282" s="220"/>
      <c r="F282" s="220"/>
      <c r="G282" s="220"/>
      <c r="H282" s="220"/>
      <c r="I282" s="220"/>
      <c r="J282" s="221"/>
      <c r="K282" s="528">
        <f>K262-K273</f>
        <v>0</v>
      </c>
      <c r="L282" s="528"/>
      <c r="M282" s="528"/>
      <c r="N282" s="528"/>
      <c r="O282" s="528"/>
      <c r="P282" s="528"/>
      <c r="Q282" s="528"/>
      <c r="R282" s="528"/>
      <c r="S282" s="528"/>
      <c r="T282" s="528"/>
      <c r="U282" s="528">
        <f>U262-U273</f>
        <v>0</v>
      </c>
      <c r="V282" s="528"/>
      <c r="W282" s="528"/>
      <c r="X282" s="528"/>
      <c r="Y282" s="528"/>
      <c r="Z282" s="529">
        <f>Z262-Z273</f>
        <v>1581837115</v>
      </c>
      <c r="AA282" s="529"/>
      <c r="AB282" s="529"/>
      <c r="AC282" s="529"/>
      <c r="AD282" s="529"/>
      <c r="AE282" s="529"/>
      <c r="AF282" s="530">
        <f>AF262-AF273</f>
        <v>1581837115</v>
      </c>
      <c r="AG282" s="530"/>
      <c r="AH282" s="530"/>
      <c r="AI282" s="530"/>
      <c r="AJ282" s="530"/>
      <c r="AN282" s="177" t="e">
        <f>#REF!</f>
        <v>#REF!</v>
      </c>
      <c r="AO282" s="176"/>
      <c r="AP282" s="176"/>
      <c r="AQ282" s="176"/>
      <c r="AR282" s="176"/>
      <c r="AS282" s="176"/>
      <c r="AT282" s="176"/>
      <c r="AU282" s="176"/>
      <c r="AV282" s="469">
        <f>AV262-AV273</f>
        <v>0</v>
      </c>
      <c r="AW282" s="469"/>
      <c r="AX282" s="469"/>
      <c r="AY282" s="469"/>
      <c r="AZ282" s="469"/>
      <c r="BA282" s="469">
        <f>BA262-BA273</f>
        <v>0</v>
      </c>
      <c r="BB282" s="469"/>
      <c r="BC282" s="469"/>
      <c r="BD282" s="469"/>
      <c r="BE282" s="469"/>
      <c r="BF282" s="469">
        <f>BF262-BF273</f>
        <v>0</v>
      </c>
      <c r="BG282" s="469"/>
      <c r="BH282" s="469"/>
      <c r="BI282" s="469"/>
      <c r="BJ282" s="469"/>
      <c r="BK282" s="469">
        <f>BK262-BK273</f>
        <v>0</v>
      </c>
      <c r="BL282" s="469"/>
      <c r="BM282" s="469"/>
      <c r="BN282" s="469"/>
      <c r="BO282" s="469"/>
      <c r="BP282" s="522">
        <f>BP262-BP273</f>
        <v>0</v>
      </c>
      <c r="BQ282" s="522"/>
      <c r="BR282" s="522"/>
      <c r="BS282" s="522"/>
      <c r="BT282" s="522"/>
      <c r="BU282" s="222"/>
      <c r="BV282" s="143"/>
      <c r="BW282" s="191"/>
    </row>
    <row r="283" spans="3:75" ht="19.5" customHeight="1">
      <c r="C283" s="211" t="s">
        <v>358</v>
      </c>
      <c r="D283" s="162"/>
      <c r="E283" s="162"/>
      <c r="F283" s="162"/>
      <c r="G283" s="162"/>
      <c r="H283" s="162"/>
      <c r="I283" s="162"/>
      <c r="J283" s="218"/>
      <c r="K283" s="523">
        <f>K271-K280</f>
        <v>0</v>
      </c>
      <c r="L283" s="523"/>
      <c r="M283" s="523"/>
      <c r="N283" s="523"/>
      <c r="O283" s="523"/>
      <c r="P283" s="523"/>
      <c r="Q283" s="523"/>
      <c r="R283" s="523"/>
      <c r="S283" s="523"/>
      <c r="T283" s="523"/>
      <c r="U283" s="523">
        <f>U271-U280</f>
        <v>0</v>
      </c>
      <c r="V283" s="523"/>
      <c r="W283" s="523"/>
      <c r="X283" s="523"/>
      <c r="Y283" s="523"/>
      <c r="Z283" s="524">
        <f>Z271-Z280</f>
        <v>1493503780</v>
      </c>
      <c r="AA283" s="524"/>
      <c r="AB283" s="524"/>
      <c r="AC283" s="524"/>
      <c r="AD283" s="524"/>
      <c r="AE283" s="524"/>
      <c r="AF283" s="525">
        <f>AF271-AF280</f>
        <v>1493503780</v>
      </c>
      <c r="AG283" s="525"/>
      <c r="AH283" s="525"/>
      <c r="AI283" s="525"/>
      <c r="AJ283" s="525"/>
      <c r="AN283" s="212" t="e">
        <f>#REF!</f>
        <v>#REF!</v>
      </c>
      <c r="AO283" s="162"/>
      <c r="AP283" s="162"/>
      <c r="AQ283" s="162"/>
      <c r="AR283" s="162"/>
      <c r="AS283" s="162"/>
      <c r="AT283" s="162"/>
      <c r="AU283" s="162"/>
      <c r="AV283" s="526">
        <f>AV271-AV280</f>
        <v>0</v>
      </c>
      <c r="AW283" s="526"/>
      <c r="AX283" s="526"/>
      <c r="AY283" s="526"/>
      <c r="AZ283" s="526"/>
      <c r="BA283" s="526">
        <f>BA271-BA280</f>
        <v>0</v>
      </c>
      <c r="BB283" s="526"/>
      <c r="BC283" s="526"/>
      <c r="BD283" s="526"/>
      <c r="BE283" s="526"/>
      <c r="BF283" s="526">
        <f>BF271-BF280</f>
        <v>0</v>
      </c>
      <c r="BG283" s="526"/>
      <c r="BH283" s="526"/>
      <c r="BI283" s="526"/>
      <c r="BJ283" s="526"/>
      <c r="BK283" s="526">
        <f>BK271-BK280</f>
        <v>0</v>
      </c>
      <c r="BL283" s="526"/>
      <c r="BM283" s="526"/>
      <c r="BN283" s="526"/>
      <c r="BO283" s="526"/>
      <c r="BP283" s="521">
        <f>BP271-BP280</f>
        <v>0</v>
      </c>
      <c r="BQ283" s="521"/>
      <c r="BR283" s="521"/>
      <c r="BS283" s="521"/>
      <c r="BT283" s="521"/>
      <c r="BU283" s="224"/>
      <c r="BV283" s="143"/>
      <c r="BW283" s="191"/>
    </row>
    <row r="284" spans="3:73" ht="19.5" customHeight="1">
      <c r="C284" s="156"/>
      <c r="D284" s="152"/>
      <c r="E284" s="152"/>
      <c r="F284" s="152"/>
      <c r="G284" s="152"/>
      <c r="H284" s="152"/>
      <c r="I284" s="152"/>
      <c r="J284" s="152"/>
      <c r="K284" s="214"/>
      <c r="L284" s="214"/>
      <c r="M284" s="214"/>
      <c r="N284" s="214"/>
      <c r="O284" s="214"/>
      <c r="P284" s="214"/>
      <c r="Q284" s="214"/>
      <c r="R284" s="214"/>
      <c r="S284" s="214"/>
      <c r="T284" s="214"/>
      <c r="U284" s="214"/>
      <c r="V284" s="214"/>
      <c r="W284" s="214"/>
      <c r="X284" s="214"/>
      <c r="Y284" s="214"/>
      <c r="Z284" s="214"/>
      <c r="AA284" s="214"/>
      <c r="AB284" s="214"/>
      <c r="AC284" s="215"/>
      <c r="AD284" s="215"/>
      <c r="AE284" s="215"/>
      <c r="AF284" s="215"/>
      <c r="AG284" s="215"/>
      <c r="AH284" s="215"/>
      <c r="AI284" s="215"/>
      <c r="AJ284" s="215"/>
      <c r="AN284" s="156"/>
      <c r="AO284" s="152"/>
      <c r="AP284" s="152"/>
      <c r="AQ284" s="152"/>
      <c r="AR284" s="152"/>
      <c r="AS284" s="152"/>
      <c r="AT284" s="152"/>
      <c r="AU284" s="152"/>
      <c r="AV284" s="214"/>
      <c r="AW284" s="214"/>
      <c r="AX284" s="214"/>
      <c r="AY284" s="214"/>
      <c r="AZ284" s="214"/>
      <c r="BA284" s="214"/>
      <c r="BB284" s="214"/>
      <c r="BC284" s="214"/>
      <c r="BD284" s="214"/>
      <c r="BE284" s="214"/>
      <c r="BF284" s="214"/>
      <c r="BG284" s="214"/>
      <c r="BH284" s="214"/>
      <c r="BI284" s="214"/>
      <c r="BJ284" s="214"/>
      <c r="BK284" s="214"/>
      <c r="BL284" s="214"/>
      <c r="BM284" s="214"/>
      <c r="BN284" s="215"/>
      <c r="BO284" s="215"/>
      <c r="BP284" s="215"/>
      <c r="BQ284" s="215"/>
      <c r="BR284" s="215"/>
      <c r="BS284" s="215"/>
      <c r="BT284" s="215"/>
      <c r="BU284" s="215"/>
    </row>
    <row r="285" spans="1:57" ht="19.5" customHeight="1">
      <c r="A285" s="72">
        <v>11</v>
      </c>
      <c r="B285" s="72" t="s">
        <v>223</v>
      </c>
      <c r="C285" s="106" t="s">
        <v>392</v>
      </c>
      <c r="D285" s="106"/>
      <c r="E285" s="106"/>
      <c r="F285" s="106"/>
      <c r="G285" s="106"/>
      <c r="H285" s="106"/>
      <c r="I285" s="106"/>
      <c r="J285" s="106"/>
      <c r="K285" s="106"/>
      <c r="L285" s="106"/>
      <c r="M285" s="106"/>
      <c r="N285" s="106"/>
      <c r="O285" s="106"/>
      <c r="P285" s="106"/>
      <c r="Q285" s="106"/>
      <c r="R285" s="106"/>
      <c r="S285" s="106"/>
      <c r="T285" s="106"/>
      <c r="AL285" s="72">
        <v>9</v>
      </c>
      <c r="AM285" s="72" t="s">
        <v>223</v>
      </c>
      <c r="AN285" s="106" t="s">
        <v>393</v>
      </c>
      <c r="AO285" s="106"/>
      <c r="AP285" s="106"/>
      <c r="AQ285" s="106"/>
      <c r="AR285" s="106"/>
      <c r="AS285" s="106"/>
      <c r="AT285" s="106"/>
      <c r="AU285" s="106"/>
      <c r="AV285" s="106"/>
      <c r="AW285" s="106"/>
      <c r="AX285" s="106"/>
      <c r="AY285" s="106"/>
      <c r="AZ285" s="106"/>
      <c r="BA285" s="106"/>
      <c r="BB285" s="106"/>
      <c r="BC285" s="106"/>
      <c r="BD285" s="106"/>
      <c r="BE285" s="106"/>
    </row>
    <row r="286" spans="3:73" ht="19.5" customHeight="1">
      <c r="C286" s="136"/>
      <c r="D286" s="136"/>
      <c r="E286" s="136"/>
      <c r="F286" s="136"/>
      <c r="G286" s="136"/>
      <c r="H286" s="136"/>
      <c r="I286" s="136"/>
      <c r="J286" s="136"/>
      <c r="K286" s="136"/>
      <c r="L286" s="136"/>
      <c r="M286" s="136"/>
      <c r="N286" s="136"/>
      <c r="O286" s="136"/>
      <c r="P286" s="136"/>
      <c r="Q286" s="136"/>
      <c r="R286" s="136"/>
      <c r="S286" s="136"/>
      <c r="T286" s="429"/>
      <c r="U286" s="429"/>
      <c r="W286" s="445" t="s">
        <v>391</v>
      </c>
      <c r="X286" s="445"/>
      <c r="Y286" s="445"/>
      <c r="Z286" s="445"/>
      <c r="AA286" s="445"/>
      <c r="AB286" s="445"/>
      <c r="AE286" s="446" t="s">
        <v>677</v>
      </c>
      <c r="AF286" s="446"/>
      <c r="AG286" s="446"/>
      <c r="AH286" s="446"/>
      <c r="AI286" s="446"/>
      <c r="AJ286" s="446"/>
      <c r="AN286" s="136"/>
      <c r="AO286" s="136"/>
      <c r="AP286" s="136"/>
      <c r="AQ286" s="136"/>
      <c r="AR286" s="136"/>
      <c r="AS286" s="136"/>
      <c r="AT286" s="136"/>
      <c r="AU286" s="136"/>
      <c r="AV286" s="136"/>
      <c r="AW286" s="136"/>
      <c r="AX286" s="136"/>
      <c r="AY286" s="136"/>
      <c r="AZ286" s="136"/>
      <c r="BA286" s="136"/>
      <c r="BB286" s="136"/>
      <c r="BC286" s="136"/>
      <c r="BD286" s="136"/>
      <c r="BE286" s="136"/>
      <c r="BH286" s="430" t="s">
        <v>196</v>
      </c>
      <c r="BI286" s="430"/>
      <c r="BJ286" s="430"/>
      <c r="BK286" s="430"/>
      <c r="BL286" s="430"/>
      <c r="BM286" s="430"/>
      <c r="BO286" s="430" t="s">
        <v>197</v>
      </c>
      <c r="BP286" s="430"/>
      <c r="BQ286" s="430"/>
      <c r="BR286" s="430"/>
      <c r="BS286" s="430"/>
      <c r="BT286" s="430"/>
      <c r="BU286" s="137"/>
    </row>
    <row r="287" spans="3:73" ht="19.5" customHeight="1">
      <c r="C287" s="136"/>
      <c r="D287" s="136"/>
      <c r="E287" s="136"/>
      <c r="F287" s="136"/>
      <c r="G287" s="136"/>
      <c r="H287" s="136"/>
      <c r="I287" s="136"/>
      <c r="J287" s="136"/>
      <c r="K287" s="136"/>
      <c r="L287" s="136"/>
      <c r="M287" s="136"/>
      <c r="N287" s="136"/>
      <c r="O287" s="136"/>
      <c r="P287" s="136"/>
      <c r="Q287" s="136"/>
      <c r="R287" s="136"/>
      <c r="S287" s="136"/>
      <c r="T287" s="132"/>
      <c r="U287" s="132"/>
      <c r="W287" s="437" t="s">
        <v>226</v>
      </c>
      <c r="X287" s="438"/>
      <c r="Y287" s="438"/>
      <c r="Z287" s="438"/>
      <c r="AA287" s="438"/>
      <c r="AB287" s="438"/>
      <c r="AC287" s="101"/>
      <c r="AD287" s="101"/>
      <c r="AE287" s="447" t="s">
        <v>226</v>
      </c>
      <c r="AF287" s="438"/>
      <c r="AG287" s="438"/>
      <c r="AH287" s="438"/>
      <c r="AI287" s="438"/>
      <c r="AJ287" s="438"/>
      <c r="AN287" s="136"/>
      <c r="AO287" s="136"/>
      <c r="AP287" s="136"/>
      <c r="AQ287" s="136"/>
      <c r="AR287" s="136"/>
      <c r="AS287" s="136"/>
      <c r="AT287" s="136"/>
      <c r="AU287" s="136"/>
      <c r="AV287" s="136"/>
      <c r="AW287" s="136"/>
      <c r="AX287" s="136"/>
      <c r="AY287" s="136"/>
      <c r="AZ287" s="136"/>
      <c r="BA287" s="136"/>
      <c r="BB287" s="136"/>
      <c r="BC287" s="136"/>
      <c r="BD287" s="136"/>
      <c r="BE287" s="136"/>
      <c r="BH287" s="137"/>
      <c r="BI287" s="137"/>
      <c r="BJ287" s="137"/>
      <c r="BK287" s="137"/>
      <c r="BL287" s="137"/>
      <c r="BM287" s="137"/>
      <c r="BO287" s="137"/>
      <c r="BP287" s="137"/>
      <c r="BQ287" s="137"/>
      <c r="BR287" s="137"/>
      <c r="BS287" s="137"/>
      <c r="BT287" s="137"/>
      <c r="BU287" s="137"/>
    </row>
    <row r="288" spans="1:76" s="51" customFormat="1" ht="19.5" customHeight="1">
      <c r="A288" s="72"/>
      <c r="B288" s="72"/>
      <c r="C288" s="71" t="s">
        <v>394</v>
      </c>
      <c r="D288" s="72"/>
      <c r="E288" s="72"/>
      <c r="F288" s="72"/>
      <c r="G288" s="72"/>
      <c r="H288" s="72"/>
      <c r="I288" s="72"/>
      <c r="J288" s="72"/>
      <c r="K288" s="72"/>
      <c r="L288" s="72"/>
      <c r="M288" s="72"/>
      <c r="N288" s="72"/>
      <c r="O288" s="72"/>
      <c r="P288" s="72"/>
      <c r="Q288" s="72"/>
      <c r="R288" s="72"/>
      <c r="S288" s="72"/>
      <c r="T288" s="429"/>
      <c r="U288" s="429"/>
      <c r="W288" s="501">
        <v>16833340776</v>
      </c>
      <c r="X288" s="501"/>
      <c r="Y288" s="501"/>
      <c r="Z288" s="501"/>
      <c r="AA288" s="501"/>
      <c r="AB288" s="501"/>
      <c r="AE288" s="501">
        <v>15327808256</v>
      </c>
      <c r="AF288" s="501"/>
      <c r="AG288" s="501"/>
      <c r="AH288" s="501"/>
      <c r="AI288" s="501"/>
      <c r="AJ288" s="501"/>
      <c r="AL288" s="72"/>
      <c r="AM288" s="72"/>
      <c r="AN288" s="71" t="s">
        <v>395</v>
      </c>
      <c r="AO288" s="72"/>
      <c r="AP288" s="72"/>
      <c r="AQ288" s="72"/>
      <c r="AR288" s="72"/>
      <c r="AS288" s="72"/>
      <c r="AT288" s="72"/>
      <c r="AU288" s="72"/>
      <c r="AV288" s="72"/>
      <c r="AW288" s="72"/>
      <c r="AX288" s="72"/>
      <c r="AY288" s="72"/>
      <c r="AZ288" s="72"/>
      <c r="BA288" s="72"/>
      <c r="BB288" s="72"/>
      <c r="BC288" s="72"/>
      <c r="BD288" s="72"/>
      <c r="BE288" s="72"/>
      <c r="BH288" s="427"/>
      <c r="BI288" s="427"/>
      <c r="BJ288" s="427"/>
      <c r="BK288" s="427"/>
      <c r="BL288" s="427"/>
      <c r="BM288" s="427"/>
      <c r="BO288" s="427"/>
      <c r="BP288" s="427"/>
      <c r="BQ288" s="427"/>
      <c r="BR288" s="427"/>
      <c r="BS288" s="427"/>
      <c r="BT288" s="427"/>
      <c r="BU288" s="52"/>
      <c r="BV288" s="135"/>
      <c r="BW288" s="135"/>
      <c r="BX288" s="135"/>
    </row>
    <row r="289" spans="3:73" ht="22.5" customHeight="1">
      <c r="C289" s="71" t="s">
        <v>396</v>
      </c>
      <c r="D289" s="72"/>
      <c r="E289" s="72"/>
      <c r="F289" s="72"/>
      <c r="G289" s="72"/>
      <c r="H289" s="72"/>
      <c r="I289" s="72"/>
      <c r="J289" s="72"/>
      <c r="K289" s="72"/>
      <c r="L289" s="72"/>
      <c r="M289" s="72"/>
      <c r="N289" s="72"/>
      <c r="O289" s="72"/>
      <c r="P289" s="72"/>
      <c r="Q289" s="72"/>
      <c r="R289" s="72"/>
      <c r="S289" s="72"/>
      <c r="T289" s="132"/>
      <c r="U289" s="132"/>
      <c r="W289" s="518">
        <v>6704357217</v>
      </c>
      <c r="X289" s="518"/>
      <c r="Y289" s="518"/>
      <c r="Z289" s="518"/>
      <c r="AA289" s="518"/>
      <c r="AB289" s="518"/>
      <c r="AE289" s="518">
        <v>3609719633</v>
      </c>
      <c r="AF289" s="518"/>
      <c r="AG289" s="518"/>
      <c r="AH289" s="518"/>
      <c r="AI289" s="518"/>
      <c r="AJ289" s="518"/>
      <c r="AN289" s="71"/>
      <c r="AO289" s="72"/>
      <c r="AP289" s="72"/>
      <c r="AQ289" s="72"/>
      <c r="AR289" s="72"/>
      <c r="AS289" s="72"/>
      <c r="AT289" s="72"/>
      <c r="AU289" s="72"/>
      <c r="AV289" s="72"/>
      <c r="AW289" s="72"/>
      <c r="AX289" s="72"/>
      <c r="AY289" s="72"/>
      <c r="AZ289" s="72"/>
      <c r="BA289" s="72"/>
      <c r="BB289" s="72"/>
      <c r="BC289" s="72"/>
      <c r="BD289" s="72"/>
      <c r="BE289" s="72"/>
      <c r="BH289" s="139"/>
      <c r="BI289" s="139"/>
      <c r="BJ289" s="139"/>
      <c r="BK289" s="139"/>
      <c r="BL289" s="139"/>
      <c r="BM289" s="139"/>
      <c r="BO289" s="139"/>
      <c r="BP289" s="139"/>
      <c r="BQ289" s="139"/>
      <c r="BR289" s="139"/>
      <c r="BS289" s="139"/>
      <c r="BT289" s="139"/>
      <c r="BU289" s="52"/>
    </row>
    <row r="290" spans="3:73" ht="22.5" customHeight="1">
      <c r="C290" s="71" t="s">
        <v>397</v>
      </c>
      <c r="D290" s="105"/>
      <c r="E290" s="105"/>
      <c r="F290" s="105"/>
      <c r="G290" s="105"/>
      <c r="H290" s="105"/>
      <c r="I290" s="105"/>
      <c r="J290" s="105"/>
      <c r="K290" s="105"/>
      <c r="L290" s="105"/>
      <c r="M290" s="105"/>
      <c r="N290" s="105"/>
      <c r="O290" s="105"/>
      <c r="P290" s="105"/>
      <c r="Q290" s="105"/>
      <c r="R290" s="105"/>
      <c r="S290" s="105"/>
      <c r="T290" s="225"/>
      <c r="U290" s="225"/>
      <c r="V290" s="151"/>
      <c r="W290" s="518">
        <v>2177094251</v>
      </c>
      <c r="X290" s="518"/>
      <c r="Y290" s="518"/>
      <c r="Z290" s="518"/>
      <c r="AA290" s="518"/>
      <c r="AB290" s="518"/>
      <c r="AC290" s="184"/>
      <c r="AD290" s="184"/>
      <c r="AE290" s="426">
        <v>1808491523</v>
      </c>
      <c r="AF290" s="426"/>
      <c r="AG290" s="426"/>
      <c r="AH290" s="426"/>
      <c r="AI290" s="426"/>
      <c r="AJ290" s="426"/>
      <c r="AN290" s="71"/>
      <c r="AO290" s="72"/>
      <c r="AP290" s="72"/>
      <c r="AQ290" s="72"/>
      <c r="AR290" s="72"/>
      <c r="AS290" s="72"/>
      <c r="AT290" s="72"/>
      <c r="AU290" s="72"/>
      <c r="AV290" s="72"/>
      <c r="AW290" s="72"/>
      <c r="AX290" s="72"/>
      <c r="AY290" s="72"/>
      <c r="AZ290" s="72"/>
      <c r="BA290" s="72"/>
      <c r="BB290" s="72"/>
      <c r="BC290" s="72"/>
      <c r="BD290" s="72"/>
      <c r="BE290" s="72"/>
      <c r="BH290" s="139"/>
      <c r="BI290" s="139"/>
      <c r="BJ290" s="139"/>
      <c r="BK290" s="139"/>
      <c r="BL290" s="139"/>
      <c r="BM290" s="139"/>
      <c r="BO290" s="139"/>
      <c r="BP290" s="139"/>
      <c r="BQ290" s="139"/>
      <c r="BR290" s="139"/>
      <c r="BS290" s="139"/>
      <c r="BT290" s="139"/>
      <c r="BU290" s="52"/>
    </row>
    <row r="291" spans="3:73" ht="19.5" customHeight="1">
      <c r="C291" s="181"/>
      <c r="D291" s="105"/>
      <c r="E291" s="105"/>
      <c r="F291" s="105"/>
      <c r="G291" s="105"/>
      <c r="H291" s="105"/>
      <c r="I291" s="105"/>
      <c r="J291" s="105"/>
      <c r="K291" s="105"/>
      <c r="L291" s="105"/>
      <c r="M291" s="105"/>
      <c r="N291" s="105"/>
      <c r="O291" s="105"/>
      <c r="P291" s="105"/>
      <c r="Q291" s="105"/>
      <c r="R291" s="105"/>
      <c r="S291" s="105"/>
      <c r="T291" s="184"/>
      <c r="U291" s="184"/>
      <c r="V291" s="151"/>
      <c r="W291" s="519"/>
      <c r="X291" s="519"/>
      <c r="Y291" s="519"/>
      <c r="Z291" s="519"/>
      <c r="AA291" s="519"/>
      <c r="AB291" s="519"/>
      <c r="AC291" s="184"/>
      <c r="AD291" s="184"/>
      <c r="AE291" s="520"/>
      <c r="AF291" s="520"/>
      <c r="AG291" s="520"/>
      <c r="AH291" s="520"/>
      <c r="AI291" s="520"/>
      <c r="AJ291" s="520"/>
      <c r="AN291" s="71"/>
      <c r="AO291" s="72"/>
      <c r="AP291" s="72"/>
      <c r="AQ291" s="72"/>
      <c r="AR291" s="72"/>
      <c r="AS291" s="72"/>
      <c r="AT291" s="72"/>
      <c r="AU291" s="72"/>
      <c r="AV291" s="72"/>
      <c r="AW291" s="72"/>
      <c r="AX291" s="72"/>
      <c r="AY291" s="72"/>
      <c r="AZ291" s="72"/>
      <c r="BA291" s="72"/>
      <c r="BB291" s="72"/>
      <c r="BC291" s="72"/>
      <c r="BD291" s="72"/>
      <c r="BE291" s="72"/>
      <c r="BH291" s="52"/>
      <c r="BI291" s="52"/>
      <c r="BJ291" s="52"/>
      <c r="BK291" s="52"/>
      <c r="BL291" s="52"/>
      <c r="BM291" s="52"/>
      <c r="BO291" s="52"/>
      <c r="BP291" s="52"/>
      <c r="BQ291" s="52"/>
      <c r="BR291" s="52"/>
      <c r="BS291" s="52"/>
      <c r="BT291" s="52"/>
      <c r="BU291" s="52"/>
    </row>
    <row r="292" spans="3:76" ht="15.75" thickBot="1">
      <c r="C292" s="423" t="s">
        <v>233</v>
      </c>
      <c r="D292" s="423"/>
      <c r="E292" s="423"/>
      <c r="F292" s="423"/>
      <c r="G292" s="423"/>
      <c r="H292" s="423"/>
      <c r="I292" s="423"/>
      <c r="J292" s="423"/>
      <c r="K292" s="423"/>
      <c r="L292" s="423"/>
      <c r="M292" s="423"/>
      <c r="N292" s="423"/>
      <c r="O292" s="423"/>
      <c r="P292" s="423"/>
      <c r="Q292" s="423"/>
      <c r="R292" s="423"/>
      <c r="S292" s="423"/>
      <c r="T292" s="140"/>
      <c r="U292" s="141"/>
      <c r="W292" s="411">
        <f>W288+W289+W290</f>
        <v>25714792244</v>
      </c>
      <c r="X292" s="411"/>
      <c r="Y292" s="411"/>
      <c r="Z292" s="411"/>
      <c r="AA292" s="411"/>
      <c r="AB292" s="411"/>
      <c r="AE292" s="411">
        <f>AE288+AE289+AE290</f>
        <v>20746019412</v>
      </c>
      <c r="AF292" s="411"/>
      <c r="AG292" s="411"/>
      <c r="AH292" s="411"/>
      <c r="AI292" s="411"/>
      <c r="AJ292" s="411"/>
      <c r="AN292" s="72" t="s">
        <v>234</v>
      </c>
      <c r="AO292" s="72"/>
      <c r="AP292" s="72"/>
      <c r="AQ292" s="72"/>
      <c r="AR292" s="72"/>
      <c r="AS292" s="72"/>
      <c r="AT292" s="72"/>
      <c r="AU292" s="72"/>
      <c r="AV292" s="72"/>
      <c r="AW292" s="72"/>
      <c r="AX292" s="72"/>
      <c r="AY292" s="72"/>
      <c r="AZ292" s="72"/>
      <c r="BA292" s="72"/>
      <c r="BB292" s="72"/>
      <c r="BC292" s="72"/>
      <c r="BD292" s="72"/>
      <c r="BE292" s="72"/>
      <c r="BH292" s="411" t="e">
        <f>SUBTOTAL(9,#REF!)</f>
        <v>#REF!</v>
      </c>
      <c r="BI292" s="411"/>
      <c r="BJ292" s="411"/>
      <c r="BK292" s="411"/>
      <c r="BL292" s="411"/>
      <c r="BM292" s="411"/>
      <c r="BO292" s="411" t="e">
        <f>SUBTOTAL(9,#REF!)</f>
        <v>#REF!</v>
      </c>
      <c r="BP292" s="411"/>
      <c r="BQ292" s="411"/>
      <c r="BR292" s="411"/>
      <c r="BS292" s="411"/>
      <c r="BT292" s="411"/>
      <c r="BU292" s="142"/>
      <c r="BV292" s="143"/>
      <c r="BW292" s="143"/>
      <c r="BX292" s="226"/>
    </row>
    <row r="293" spans="3:76" ht="15.75" thickTop="1">
      <c r="C293" s="53"/>
      <c r="D293" s="53"/>
      <c r="E293" s="53"/>
      <c r="F293" s="53"/>
      <c r="G293" s="53"/>
      <c r="H293" s="53"/>
      <c r="I293" s="53"/>
      <c r="J293" s="53"/>
      <c r="K293" s="53"/>
      <c r="L293" s="53"/>
      <c r="M293" s="53"/>
      <c r="N293" s="53"/>
      <c r="O293" s="53"/>
      <c r="P293" s="53"/>
      <c r="Q293" s="53"/>
      <c r="R293" s="53"/>
      <c r="S293" s="53"/>
      <c r="T293" s="140"/>
      <c r="U293" s="141"/>
      <c r="W293" s="142"/>
      <c r="X293" s="142"/>
      <c r="Y293" s="142"/>
      <c r="Z293" s="142"/>
      <c r="AA293" s="142"/>
      <c r="AB293" s="142"/>
      <c r="AE293" s="142"/>
      <c r="AF293" s="142"/>
      <c r="AG293" s="142"/>
      <c r="AH293" s="142"/>
      <c r="AI293" s="142"/>
      <c r="AJ293" s="142"/>
      <c r="AN293" s="72"/>
      <c r="AO293" s="72"/>
      <c r="AP293" s="72"/>
      <c r="AQ293" s="72"/>
      <c r="AR293" s="72"/>
      <c r="AS293" s="72"/>
      <c r="AT293" s="72"/>
      <c r="AU293" s="72"/>
      <c r="AV293" s="72"/>
      <c r="AW293" s="72"/>
      <c r="AX293" s="72"/>
      <c r="AY293" s="72"/>
      <c r="AZ293" s="72"/>
      <c r="BA293" s="72"/>
      <c r="BB293" s="72"/>
      <c r="BC293" s="72"/>
      <c r="BD293" s="72"/>
      <c r="BE293" s="72"/>
      <c r="BH293" s="142"/>
      <c r="BI293" s="142"/>
      <c r="BJ293" s="142"/>
      <c r="BK293" s="142"/>
      <c r="BL293" s="142"/>
      <c r="BM293" s="142"/>
      <c r="BO293" s="142"/>
      <c r="BP293" s="142"/>
      <c r="BQ293" s="142"/>
      <c r="BR293" s="142"/>
      <c r="BS293" s="142"/>
      <c r="BT293" s="142"/>
      <c r="BU293" s="142"/>
      <c r="BV293" s="143"/>
      <c r="BW293" s="143"/>
      <c r="BX293" s="226"/>
    </row>
    <row r="294" spans="3:73" ht="19.5" customHeight="1">
      <c r="C294" s="152"/>
      <c r="D294" s="152"/>
      <c r="E294" s="152"/>
      <c r="F294" s="152"/>
      <c r="G294" s="152"/>
      <c r="H294" s="152"/>
      <c r="I294" s="152"/>
      <c r="J294" s="152"/>
      <c r="K294" s="152"/>
      <c r="L294" s="152"/>
      <c r="M294" s="152"/>
      <c r="N294" s="152"/>
      <c r="O294" s="152"/>
      <c r="P294" s="152"/>
      <c r="Q294" s="152"/>
      <c r="R294" s="153"/>
      <c r="S294" s="153"/>
      <c r="T294" s="153"/>
      <c r="U294" s="153"/>
      <c r="V294" s="152"/>
      <c r="W294" s="152"/>
      <c r="X294" s="152"/>
      <c r="Y294" s="152"/>
      <c r="Z294" s="152"/>
      <c r="AA294" s="152"/>
      <c r="AB294" s="152"/>
      <c r="AE294" s="52"/>
      <c r="AF294" s="52"/>
      <c r="AG294" s="52"/>
      <c r="AH294" s="52"/>
      <c r="AI294" s="52"/>
      <c r="AJ294" s="52"/>
      <c r="AN294" s="152"/>
      <c r="AO294" s="152"/>
      <c r="AP294" s="152"/>
      <c r="AQ294" s="152"/>
      <c r="AR294" s="152"/>
      <c r="AS294" s="152"/>
      <c r="AT294" s="152"/>
      <c r="AU294" s="152"/>
      <c r="AV294" s="152"/>
      <c r="AW294" s="152"/>
      <c r="AX294" s="152"/>
      <c r="AY294" s="152"/>
      <c r="AZ294" s="152"/>
      <c r="BA294" s="152"/>
      <c r="BB294" s="152"/>
      <c r="BC294" s="152"/>
      <c r="BD294" s="152"/>
      <c r="BE294" s="152"/>
      <c r="BF294" s="152"/>
      <c r="BG294" s="152"/>
      <c r="BH294" s="152"/>
      <c r="BI294" s="152"/>
      <c r="BJ294" s="152"/>
      <c r="BK294" s="152"/>
      <c r="BL294" s="152"/>
      <c r="BM294" s="152"/>
      <c r="BO294" s="52"/>
      <c r="BP294" s="52"/>
      <c r="BQ294" s="52"/>
      <c r="BR294" s="52"/>
      <c r="BS294" s="52"/>
      <c r="BT294" s="52"/>
      <c r="BU294" s="52"/>
    </row>
    <row r="295" spans="1:73" ht="19.5" customHeight="1">
      <c r="A295" s="72">
        <v>13</v>
      </c>
      <c r="B295" s="72" t="s">
        <v>223</v>
      </c>
      <c r="C295" s="106" t="s">
        <v>398</v>
      </c>
      <c r="T295" s="141"/>
      <c r="U295" s="141"/>
      <c r="W295" s="445" t="s">
        <v>391</v>
      </c>
      <c r="X295" s="445"/>
      <c r="Y295" s="445"/>
      <c r="Z295" s="445"/>
      <c r="AA295" s="445"/>
      <c r="AB295" s="445"/>
      <c r="AE295" s="446" t="s">
        <v>677</v>
      </c>
      <c r="AF295" s="446"/>
      <c r="AG295" s="446"/>
      <c r="AH295" s="446"/>
      <c r="AI295" s="446"/>
      <c r="AJ295" s="446"/>
      <c r="AN295" s="152"/>
      <c r="AO295" s="152"/>
      <c r="AP295" s="152"/>
      <c r="AQ295" s="152"/>
      <c r="AR295" s="152"/>
      <c r="AS295" s="152"/>
      <c r="AT295" s="152"/>
      <c r="AU295" s="152"/>
      <c r="AV295" s="152"/>
      <c r="AW295" s="152"/>
      <c r="AX295" s="152"/>
      <c r="AY295" s="152"/>
      <c r="AZ295" s="152"/>
      <c r="BA295" s="152"/>
      <c r="BB295" s="152"/>
      <c r="BC295" s="152"/>
      <c r="BD295" s="152"/>
      <c r="BE295" s="152"/>
      <c r="BF295" s="152"/>
      <c r="BG295" s="152"/>
      <c r="BH295" s="152"/>
      <c r="BI295" s="152"/>
      <c r="BJ295" s="152"/>
      <c r="BK295" s="152"/>
      <c r="BL295" s="152"/>
      <c r="BM295" s="152"/>
      <c r="BO295" s="52"/>
      <c r="BP295" s="52"/>
      <c r="BQ295" s="52"/>
      <c r="BR295" s="52"/>
      <c r="BS295" s="52"/>
      <c r="BT295" s="52"/>
      <c r="BU295" s="52"/>
    </row>
    <row r="296" spans="20:73" ht="19.5" customHeight="1">
      <c r="T296" s="141"/>
      <c r="U296" s="141"/>
      <c r="W296" s="448" t="s">
        <v>226</v>
      </c>
      <c r="X296" s="516"/>
      <c r="Y296" s="516"/>
      <c r="Z296" s="516"/>
      <c r="AA296" s="516"/>
      <c r="AB296" s="516"/>
      <c r="AC296" s="101"/>
      <c r="AD296" s="101"/>
      <c r="AE296" s="517" t="s">
        <v>226</v>
      </c>
      <c r="AF296" s="516"/>
      <c r="AG296" s="516"/>
      <c r="AH296" s="516"/>
      <c r="AI296" s="516"/>
      <c r="AJ296" s="516"/>
      <c r="AN296" s="152"/>
      <c r="AO296" s="152"/>
      <c r="AP296" s="152"/>
      <c r="AQ296" s="152"/>
      <c r="AR296" s="152"/>
      <c r="AS296" s="152"/>
      <c r="AT296" s="152"/>
      <c r="AU296" s="152"/>
      <c r="AV296" s="152"/>
      <c r="AW296" s="152"/>
      <c r="AX296" s="152"/>
      <c r="AY296" s="152"/>
      <c r="AZ296" s="152"/>
      <c r="BA296" s="152"/>
      <c r="BB296" s="152"/>
      <c r="BC296" s="152"/>
      <c r="BD296" s="152"/>
      <c r="BE296" s="152"/>
      <c r="BF296" s="152"/>
      <c r="BG296" s="152"/>
      <c r="BH296" s="152"/>
      <c r="BI296" s="152"/>
      <c r="BJ296" s="152"/>
      <c r="BK296" s="152"/>
      <c r="BL296" s="152"/>
      <c r="BM296" s="152"/>
      <c r="BO296" s="52"/>
      <c r="BP296" s="52"/>
      <c r="BQ296" s="52"/>
      <c r="BR296" s="52"/>
      <c r="BS296" s="52"/>
      <c r="BT296" s="52"/>
      <c r="BU296" s="52"/>
    </row>
    <row r="297" spans="3:73" ht="19.5" customHeight="1">
      <c r="C297" s="51" t="s">
        <v>399</v>
      </c>
      <c r="T297" s="141"/>
      <c r="U297" s="141"/>
      <c r="W297" s="494"/>
      <c r="X297" s="494"/>
      <c r="Y297" s="494"/>
      <c r="Z297" s="494"/>
      <c r="AA297" s="494"/>
      <c r="AB297" s="494"/>
      <c r="AC297" s="138"/>
      <c r="AD297" s="138"/>
      <c r="AE297" s="494"/>
      <c r="AF297" s="494"/>
      <c r="AG297" s="494"/>
      <c r="AH297" s="494"/>
      <c r="AI297" s="494"/>
      <c r="AJ297" s="494"/>
      <c r="AN297" s="152"/>
      <c r="AO297" s="152"/>
      <c r="AP297" s="152"/>
      <c r="AQ297" s="152"/>
      <c r="AR297" s="152"/>
      <c r="AS297" s="152"/>
      <c r="AT297" s="152"/>
      <c r="AU297" s="152"/>
      <c r="AV297" s="152"/>
      <c r="AW297" s="152"/>
      <c r="AX297" s="152"/>
      <c r="AY297" s="152"/>
      <c r="AZ297" s="152"/>
      <c r="BA297" s="152"/>
      <c r="BB297" s="152"/>
      <c r="BC297" s="152"/>
      <c r="BD297" s="152"/>
      <c r="BE297" s="152"/>
      <c r="BF297" s="152"/>
      <c r="BG297" s="152"/>
      <c r="BH297" s="152"/>
      <c r="BI297" s="152"/>
      <c r="BJ297" s="152"/>
      <c r="BK297" s="152"/>
      <c r="BL297" s="152"/>
      <c r="BM297" s="152"/>
      <c r="BO297" s="52"/>
      <c r="BP297" s="52"/>
      <c r="BQ297" s="52"/>
      <c r="BR297" s="52"/>
      <c r="BS297" s="52"/>
      <c r="BT297" s="52"/>
      <c r="BU297" s="52"/>
    </row>
    <row r="298" spans="3:73" ht="19.5" customHeight="1">
      <c r="C298" s="51" t="s">
        <v>400</v>
      </c>
      <c r="T298" s="141"/>
      <c r="U298" s="141"/>
      <c r="W298" s="514">
        <v>300000000</v>
      </c>
      <c r="X298" s="514"/>
      <c r="Y298" s="514"/>
      <c r="Z298" s="514"/>
      <c r="AA298" s="514"/>
      <c r="AB298" s="514"/>
      <c r="AC298" s="138"/>
      <c r="AD298" s="138"/>
      <c r="AE298" s="514"/>
      <c r="AF298" s="514"/>
      <c r="AG298" s="514"/>
      <c r="AH298" s="514"/>
      <c r="AI298" s="514"/>
      <c r="AJ298" s="514"/>
      <c r="AN298" s="152"/>
      <c r="AO298" s="152"/>
      <c r="AP298" s="152"/>
      <c r="AQ298" s="152"/>
      <c r="AR298" s="152"/>
      <c r="AS298" s="152"/>
      <c r="AT298" s="152"/>
      <c r="AU298" s="152"/>
      <c r="AV298" s="152"/>
      <c r="AW298" s="152"/>
      <c r="AX298" s="152"/>
      <c r="AY298" s="152"/>
      <c r="AZ298" s="152"/>
      <c r="BA298" s="152"/>
      <c r="BB298" s="152"/>
      <c r="BC298" s="152"/>
      <c r="BD298" s="152"/>
      <c r="BE298" s="152"/>
      <c r="BF298" s="152"/>
      <c r="BG298" s="152"/>
      <c r="BH298" s="152"/>
      <c r="BI298" s="152"/>
      <c r="BJ298" s="152"/>
      <c r="BK298" s="152"/>
      <c r="BL298" s="152"/>
      <c r="BM298" s="152"/>
      <c r="BO298" s="52"/>
      <c r="BP298" s="52"/>
      <c r="BQ298" s="52"/>
      <c r="BR298" s="52"/>
      <c r="BS298" s="52"/>
      <c r="BT298" s="52"/>
      <c r="BU298" s="52"/>
    </row>
    <row r="299" spans="3:73" ht="19.5" customHeight="1">
      <c r="C299" s="51" t="s">
        <v>243</v>
      </c>
      <c r="T299" s="141"/>
      <c r="U299" s="141"/>
      <c r="W299" s="514">
        <f>'[1]lien ket'!F93</f>
        <v>210000000</v>
      </c>
      <c r="X299" s="514"/>
      <c r="Y299" s="514"/>
      <c r="Z299" s="514"/>
      <c r="AA299" s="514"/>
      <c r="AB299" s="514"/>
      <c r="AC299" s="138"/>
      <c r="AD299" s="138"/>
      <c r="AE299" s="514">
        <f>'[1]lien ket'!J93</f>
        <v>210000000</v>
      </c>
      <c r="AF299" s="514"/>
      <c r="AG299" s="514"/>
      <c r="AH299" s="514"/>
      <c r="AI299" s="514"/>
      <c r="AJ299" s="514"/>
      <c r="AN299" s="152"/>
      <c r="AO299" s="152"/>
      <c r="AP299" s="152"/>
      <c r="AQ299" s="152"/>
      <c r="AR299" s="152"/>
      <c r="AS299" s="152"/>
      <c r="AT299" s="152"/>
      <c r="AU299" s="152"/>
      <c r="AV299" s="152"/>
      <c r="AW299" s="152"/>
      <c r="AX299" s="152"/>
      <c r="AY299" s="152"/>
      <c r="AZ299" s="152"/>
      <c r="BA299" s="152"/>
      <c r="BB299" s="152"/>
      <c r="BC299" s="152"/>
      <c r="BD299" s="152"/>
      <c r="BE299" s="152"/>
      <c r="BF299" s="152"/>
      <c r="BG299" s="152"/>
      <c r="BH299" s="152"/>
      <c r="BI299" s="152"/>
      <c r="BJ299" s="152"/>
      <c r="BK299" s="152"/>
      <c r="BL299" s="152"/>
      <c r="BM299" s="152"/>
      <c r="BO299" s="52"/>
      <c r="BP299" s="52"/>
      <c r="BQ299" s="52"/>
      <c r="BR299" s="52"/>
      <c r="BS299" s="52"/>
      <c r="BT299" s="52"/>
      <c r="BU299" s="52"/>
    </row>
    <row r="300" spans="3:73" ht="19.5" customHeight="1" thickBot="1">
      <c r="C300" s="423" t="s">
        <v>233</v>
      </c>
      <c r="D300" s="423"/>
      <c r="E300" s="423"/>
      <c r="F300" s="423"/>
      <c r="G300" s="423"/>
      <c r="H300" s="423"/>
      <c r="I300" s="423"/>
      <c r="J300" s="423"/>
      <c r="K300" s="423"/>
      <c r="L300" s="423"/>
      <c r="M300" s="423"/>
      <c r="N300" s="423"/>
      <c r="O300" s="423"/>
      <c r="P300" s="423"/>
      <c r="Q300" s="423"/>
      <c r="R300" s="423"/>
      <c r="S300" s="423"/>
      <c r="T300" s="141"/>
      <c r="U300" s="141"/>
      <c r="W300" s="515">
        <f>SUBTOTAL(9,W297:AB299)</f>
        <v>510000000</v>
      </c>
      <c r="X300" s="515"/>
      <c r="Y300" s="515"/>
      <c r="Z300" s="515"/>
      <c r="AA300" s="515"/>
      <c r="AB300" s="515"/>
      <c r="AC300" s="138"/>
      <c r="AD300" s="138"/>
      <c r="AE300" s="515">
        <f>SUBTOTAL(9,AE297:AJ299)</f>
        <v>210000000</v>
      </c>
      <c r="AF300" s="515"/>
      <c r="AG300" s="515"/>
      <c r="AH300" s="515"/>
      <c r="AI300" s="515"/>
      <c r="AJ300" s="515"/>
      <c r="AN300" s="152"/>
      <c r="AO300" s="152"/>
      <c r="AP300" s="152"/>
      <c r="AQ300" s="152"/>
      <c r="AR300" s="152"/>
      <c r="AS300" s="152"/>
      <c r="AT300" s="152"/>
      <c r="AU300" s="152"/>
      <c r="AV300" s="152"/>
      <c r="AW300" s="152"/>
      <c r="AX300" s="152"/>
      <c r="AY300" s="152"/>
      <c r="AZ300" s="152"/>
      <c r="BA300" s="152"/>
      <c r="BB300" s="152"/>
      <c r="BC300" s="152"/>
      <c r="BD300" s="152"/>
      <c r="BE300" s="152"/>
      <c r="BF300" s="152"/>
      <c r="BG300" s="152"/>
      <c r="BH300" s="152"/>
      <c r="BI300" s="152"/>
      <c r="BJ300" s="152"/>
      <c r="BK300" s="152"/>
      <c r="BL300" s="152"/>
      <c r="BM300" s="152"/>
      <c r="BO300" s="52"/>
      <c r="BP300" s="52"/>
      <c r="BQ300" s="52"/>
      <c r="BR300" s="52"/>
      <c r="BS300" s="52"/>
      <c r="BT300" s="52"/>
      <c r="BU300" s="52"/>
    </row>
    <row r="301" spans="3:73" ht="19.5" customHeight="1" thickTop="1">
      <c r="C301" s="152"/>
      <c r="D301" s="152"/>
      <c r="E301" s="152"/>
      <c r="F301" s="152"/>
      <c r="G301" s="152"/>
      <c r="H301" s="152"/>
      <c r="I301" s="152"/>
      <c r="J301" s="152"/>
      <c r="K301" s="152"/>
      <c r="L301" s="152"/>
      <c r="M301" s="152"/>
      <c r="N301" s="152"/>
      <c r="O301" s="152"/>
      <c r="P301" s="152"/>
      <c r="Q301" s="152"/>
      <c r="R301" s="153"/>
      <c r="S301" s="153"/>
      <c r="T301" s="153"/>
      <c r="U301" s="153"/>
      <c r="V301" s="152"/>
      <c r="W301" s="152"/>
      <c r="X301" s="152"/>
      <c r="Y301" s="152"/>
      <c r="Z301" s="152"/>
      <c r="AA301" s="152"/>
      <c r="AB301" s="152"/>
      <c r="AE301" s="52"/>
      <c r="AF301" s="52"/>
      <c r="AG301" s="52"/>
      <c r="AH301" s="52"/>
      <c r="AI301" s="52"/>
      <c r="AJ301" s="52"/>
      <c r="AN301" s="152"/>
      <c r="AO301" s="152"/>
      <c r="AP301" s="152"/>
      <c r="AQ301" s="152"/>
      <c r="AR301" s="152"/>
      <c r="AS301" s="152"/>
      <c r="AT301" s="152"/>
      <c r="AU301" s="152"/>
      <c r="AV301" s="152"/>
      <c r="AW301" s="152"/>
      <c r="AX301" s="152"/>
      <c r="AY301" s="152"/>
      <c r="AZ301" s="152"/>
      <c r="BA301" s="152"/>
      <c r="BB301" s="152"/>
      <c r="BC301" s="152"/>
      <c r="BD301" s="152"/>
      <c r="BE301" s="152"/>
      <c r="BF301" s="152"/>
      <c r="BG301" s="152"/>
      <c r="BH301" s="152"/>
      <c r="BI301" s="152"/>
      <c r="BJ301" s="152"/>
      <c r="BK301" s="152"/>
      <c r="BL301" s="152"/>
      <c r="BM301" s="152"/>
      <c r="BO301" s="52"/>
      <c r="BP301" s="52"/>
      <c r="BQ301" s="52"/>
      <c r="BR301" s="52"/>
      <c r="BS301" s="52"/>
      <c r="BT301" s="52"/>
      <c r="BU301" s="52"/>
    </row>
    <row r="302" spans="2:73" ht="19.5" customHeight="1">
      <c r="B302" s="53"/>
      <c r="C302" s="53"/>
      <c r="D302" s="53"/>
      <c r="E302" s="53"/>
      <c r="F302" s="53"/>
      <c r="G302" s="53"/>
      <c r="H302" s="53"/>
      <c r="I302" s="53"/>
      <c r="J302" s="53"/>
      <c r="K302" s="53"/>
      <c r="L302" s="53"/>
      <c r="M302" s="53"/>
      <c r="N302" s="53"/>
      <c r="O302" s="53"/>
      <c r="P302" s="53"/>
      <c r="Q302" s="53"/>
      <c r="R302" s="53"/>
      <c r="S302" s="53"/>
      <c r="T302" s="417" t="s">
        <v>391</v>
      </c>
      <c r="U302" s="417"/>
      <c r="V302" s="417"/>
      <c r="W302" s="417"/>
      <c r="X302" s="417"/>
      <c r="Y302" s="417"/>
      <c r="Z302" s="417"/>
      <c r="AA302" s="141"/>
      <c r="AB302" s="147"/>
      <c r="AC302" s="510" t="s">
        <v>677</v>
      </c>
      <c r="AD302" s="510"/>
      <c r="AE302" s="510"/>
      <c r="AF302" s="511"/>
      <c r="AG302" s="511"/>
      <c r="AH302" s="511"/>
      <c r="AI302" s="511"/>
      <c r="AJ302" s="511"/>
      <c r="AN302" s="152"/>
      <c r="AO302" s="152"/>
      <c r="AP302" s="152"/>
      <c r="AQ302" s="152"/>
      <c r="AR302" s="152"/>
      <c r="AS302" s="152"/>
      <c r="AT302" s="152"/>
      <c r="AU302" s="152"/>
      <c r="AV302" s="152"/>
      <c r="AW302" s="152"/>
      <c r="AX302" s="152"/>
      <c r="AY302" s="152"/>
      <c r="AZ302" s="152"/>
      <c r="BA302" s="152"/>
      <c r="BB302" s="152"/>
      <c r="BC302" s="152"/>
      <c r="BD302" s="152"/>
      <c r="BE302" s="152"/>
      <c r="BF302" s="152"/>
      <c r="BG302" s="152"/>
      <c r="BH302" s="152"/>
      <c r="BI302" s="152"/>
      <c r="BJ302" s="152"/>
      <c r="BK302" s="152"/>
      <c r="BL302" s="152"/>
      <c r="BM302" s="152"/>
      <c r="BO302" s="52"/>
      <c r="BP302" s="52"/>
      <c r="BQ302" s="52"/>
      <c r="BR302" s="52"/>
      <c r="BS302" s="52"/>
      <c r="BT302" s="52"/>
      <c r="BU302" s="52"/>
    </row>
    <row r="303" spans="2:73" ht="19.5" customHeight="1">
      <c r="B303" s="51"/>
      <c r="D303" s="99"/>
      <c r="E303" s="99"/>
      <c r="F303" s="99"/>
      <c r="G303" s="99"/>
      <c r="H303" s="99"/>
      <c r="I303" s="99"/>
      <c r="J303" s="99"/>
      <c r="K303" s="99"/>
      <c r="L303" s="99"/>
      <c r="M303" s="99"/>
      <c r="N303" s="99"/>
      <c r="O303" s="99"/>
      <c r="P303" s="99"/>
      <c r="Q303" s="99"/>
      <c r="R303" s="99"/>
      <c r="S303" s="99"/>
      <c r="T303" s="512" t="s">
        <v>241</v>
      </c>
      <c r="U303" s="512"/>
      <c r="V303" s="512"/>
      <c r="W303" s="513" t="s">
        <v>242</v>
      </c>
      <c r="X303" s="513"/>
      <c r="Y303" s="513"/>
      <c r="Z303" s="513"/>
      <c r="AA303" s="148"/>
      <c r="AB303" s="512" t="s">
        <v>241</v>
      </c>
      <c r="AC303" s="512"/>
      <c r="AD303" s="512"/>
      <c r="AE303" s="512"/>
      <c r="AF303" s="513" t="s">
        <v>242</v>
      </c>
      <c r="AG303" s="513"/>
      <c r="AH303" s="513"/>
      <c r="AI303" s="513"/>
      <c r="AJ303" s="513"/>
      <c r="AN303" s="152"/>
      <c r="AO303" s="152"/>
      <c r="AP303" s="152"/>
      <c r="AQ303" s="152"/>
      <c r="AR303" s="152"/>
      <c r="AS303" s="152"/>
      <c r="AT303" s="152"/>
      <c r="AU303" s="152"/>
      <c r="AV303" s="152"/>
      <c r="AW303" s="152"/>
      <c r="AX303" s="152"/>
      <c r="AY303" s="152"/>
      <c r="AZ303" s="152"/>
      <c r="BA303" s="152"/>
      <c r="BB303" s="152"/>
      <c r="BC303" s="152"/>
      <c r="BD303" s="152"/>
      <c r="BE303" s="152"/>
      <c r="BF303" s="152"/>
      <c r="BG303" s="152"/>
      <c r="BH303" s="152"/>
      <c r="BI303" s="152"/>
      <c r="BJ303" s="152"/>
      <c r="BK303" s="152"/>
      <c r="BL303" s="152"/>
      <c r="BM303" s="152"/>
      <c r="BO303" s="52"/>
      <c r="BP303" s="52"/>
      <c r="BQ303" s="52"/>
      <c r="BR303" s="52"/>
      <c r="BS303" s="52"/>
      <c r="BT303" s="52"/>
      <c r="BU303" s="52"/>
    </row>
    <row r="304" spans="2:73" ht="19.5" customHeight="1">
      <c r="B304" s="150"/>
      <c r="C304" s="51" t="s">
        <v>243</v>
      </c>
      <c r="D304" s="99"/>
      <c r="E304" s="99"/>
      <c r="F304" s="99"/>
      <c r="G304" s="99"/>
      <c r="H304" s="99"/>
      <c r="I304" s="99"/>
      <c r="J304" s="99"/>
      <c r="K304" s="99"/>
      <c r="L304" s="99"/>
      <c r="M304" s="99"/>
      <c r="N304" s="99"/>
      <c r="O304" s="99"/>
      <c r="P304" s="99"/>
      <c r="Q304" s="99"/>
      <c r="R304" s="99"/>
      <c r="S304" s="99"/>
      <c r="T304" s="507"/>
      <c r="U304" s="507"/>
      <c r="V304" s="507"/>
      <c r="W304" s="508"/>
      <c r="X304" s="508"/>
      <c r="Y304" s="508"/>
      <c r="Z304" s="508"/>
      <c r="AA304" s="146"/>
      <c r="AB304" s="508"/>
      <c r="AC304" s="508"/>
      <c r="AD304" s="508"/>
      <c r="AE304" s="508"/>
      <c r="AF304" s="509"/>
      <c r="AG304" s="509"/>
      <c r="AH304" s="509"/>
      <c r="AI304" s="509"/>
      <c r="AJ304" s="509"/>
      <c r="AN304" s="152"/>
      <c r="AO304" s="152"/>
      <c r="AP304" s="152"/>
      <c r="AQ304" s="152"/>
      <c r="AR304" s="152"/>
      <c r="AS304" s="152"/>
      <c r="AT304" s="152"/>
      <c r="AU304" s="152"/>
      <c r="AV304" s="152"/>
      <c r="AW304" s="152"/>
      <c r="AX304" s="152"/>
      <c r="AY304" s="152"/>
      <c r="AZ304" s="152"/>
      <c r="BA304" s="152"/>
      <c r="BB304" s="152"/>
      <c r="BC304" s="152"/>
      <c r="BD304" s="152"/>
      <c r="BE304" s="152"/>
      <c r="BF304" s="152"/>
      <c r="BG304" s="152"/>
      <c r="BH304" s="152"/>
      <c r="BI304" s="152"/>
      <c r="BJ304" s="152"/>
      <c r="BK304" s="152"/>
      <c r="BL304" s="152"/>
      <c r="BM304" s="152"/>
      <c r="BO304" s="52"/>
      <c r="BP304" s="52"/>
      <c r="BQ304" s="52"/>
      <c r="BR304" s="52"/>
      <c r="BS304" s="52"/>
      <c r="BT304" s="52"/>
      <c r="BU304" s="52"/>
    </row>
    <row r="305" spans="2:73" ht="19.5" customHeight="1">
      <c r="B305" s="150"/>
      <c r="C305" s="504" t="s">
        <v>244</v>
      </c>
      <c r="D305" s="504"/>
      <c r="E305" s="504"/>
      <c r="F305" s="504"/>
      <c r="G305" s="504"/>
      <c r="H305" s="504"/>
      <c r="I305" s="504"/>
      <c r="J305" s="504"/>
      <c r="K305" s="504"/>
      <c r="L305" s="504"/>
      <c r="M305" s="504"/>
      <c r="N305" s="504"/>
      <c r="O305" s="504"/>
      <c r="P305" s="504"/>
      <c r="Q305" s="504"/>
      <c r="R305" s="504"/>
      <c r="S305" s="99"/>
      <c r="T305" s="506">
        <v>11000</v>
      </c>
      <c r="U305" s="506"/>
      <c r="V305" s="506"/>
      <c r="W305" s="503">
        <v>110000000</v>
      </c>
      <c r="X305" s="503"/>
      <c r="Y305" s="503"/>
      <c r="Z305" s="503"/>
      <c r="AA305" s="227"/>
      <c r="AB305" s="503">
        <v>11000</v>
      </c>
      <c r="AC305" s="503"/>
      <c r="AD305" s="503"/>
      <c r="AE305" s="503"/>
      <c r="AF305" s="503">
        <v>110000000</v>
      </c>
      <c r="AG305" s="503"/>
      <c r="AH305" s="503"/>
      <c r="AI305" s="503"/>
      <c r="AJ305" s="503"/>
      <c r="AN305" s="152"/>
      <c r="AO305" s="152"/>
      <c r="AP305" s="152"/>
      <c r="AQ305" s="152"/>
      <c r="AR305" s="152"/>
      <c r="AS305" s="152"/>
      <c r="AT305" s="152"/>
      <c r="AU305" s="152"/>
      <c r="AV305" s="152"/>
      <c r="AW305" s="152"/>
      <c r="AX305" s="152"/>
      <c r="AY305" s="152"/>
      <c r="AZ305" s="152"/>
      <c r="BA305" s="152"/>
      <c r="BB305" s="152"/>
      <c r="BC305" s="152"/>
      <c r="BD305" s="152"/>
      <c r="BE305" s="152"/>
      <c r="BF305" s="152"/>
      <c r="BG305" s="152"/>
      <c r="BH305" s="152"/>
      <c r="BI305" s="152"/>
      <c r="BJ305" s="152"/>
      <c r="BK305" s="152"/>
      <c r="BL305" s="152"/>
      <c r="BM305" s="152"/>
      <c r="BO305" s="52"/>
      <c r="BP305" s="52"/>
      <c r="BQ305" s="52"/>
      <c r="BR305" s="52"/>
      <c r="BS305" s="52"/>
      <c r="BT305" s="52"/>
      <c r="BU305" s="52"/>
    </row>
    <row r="306" spans="2:73" ht="19.5" customHeight="1">
      <c r="B306" s="150"/>
      <c r="C306" s="504" t="s">
        <v>245</v>
      </c>
      <c r="D306" s="504"/>
      <c r="E306" s="504"/>
      <c r="F306" s="504"/>
      <c r="G306" s="504"/>
      <c r="H306" s="504"/>
      <c r="I306" s="504"/>
      <c r="J306" s="504"/>
      <c r="K306" s="504"/>
      <c r="L306" s="504"/>
      <c r="M306" s="504"/>
      <c r="N306" s="504"/>
      <c r="O306" s="504"/>
      <c r="P306" s="504"/>
      <c r="Q306" s="504"/>
      <c r="R306" s="504"/>
      <c r="S306" s="99"/>
      <c r="T306" s="505"/>
      <c r="U306" s="505"/>
      <c r="V306" s="505"/>
      <c r="W306" s="503">
        <v>100000000</v>
      </c>
      <c r="X306" s="503"/>
      <c r="Y306" s="503"/>
      <c r="Z306" s="503"/>
      <c r="AA306" s="227"/>
      <c r="AB306" s="503"/>
      <c r="AC306" s="503"/>
      <c r="AD306" s="503"/>
      <c r="AE306" s="503"/>
      <c r="AF306" s="503">
        <v>100000000</v>
      </c>
      <c r="AG306" s="503"/>
      <c r="AH306" s="503"/>
      <c r="AI306" s="503"/>
      <c r="AJ306" s="503"/>
      <c r="AN306" s="152"/>
      <c r="AO306" s="152"/>
      <c r="AP306" s="152"/>
      <c r="AQ306" s="152"/>
      <c r="AR306" s="152"/>
      <c r="AS306" s="152"/>
      <c r="AT306" s="152"/>
      <c r="AU306" s="152"/>
      <c r="AV306" s="152"/>
      <c r="AW306" s="152"/>
      <c r="AX306" s="152"/>
      <c r="AY306" s="152"/>
      <c r="AZ306" s="152"/>
      <c r="BA306" s="152"/>
      <c r="BB306" s="152"/>
      <c r="BC306" s="152"/>
      <c r="BD306" s="152"/>
      <c r="BE306" s="152"/>
      <c r="BF306" s="152"/>
      <c r="BG306" s="152"/>
      <c r="BH306" s="152"/>
      <c r="BI306" s="152"/>
      <c r="BJ306" s="152"/>
      <c r="BK306" s="152"/>
      <c r="BL306" s="152"/>
      <c r="BM306" s="152"/>
      <c r="BO306" s="52"/>
      <c r="BP306" s="52"/>
      <c r="BQ306" s="52"/>
      <c r="BR306" s="52"/>
      <c r="BS306" s="52"/>
      <c r="BT306" s="52"/>
      <c r="BU306" s="52"/>
    </row>
    <row r="307" spans="2:73" ht="19.5" customHeight="1">
      <c r="B307" s="150"/>
      <c r="C307" s="504" t="s">
        <v>246</v>
      </c>
      <c r="D307" s="504"/>
      <c r="E307" s="504"/>
      <c r="F307" s="504"/>
      <c r="G307" s="504"/>
      <c r="H307" s="504"/>
      <c r="I307" s="504"/>
      <c r="J307" s="504"/>
      <c r="K307" s="504"/>
      <c r="L307" s="504"/>
      <c r="M307" s="504"/>
      <c r="N307" s="504"/>
      <c r="O307" s="504"/>
      <c r="P307" s="504"/>
      <c r="Q307" s="504"/>
      <c r="R307" s="504"/>
      <c r="S307" s="53"/>
      <c r="T307" s="505"/>
      <c r="U307" s="505"/>
      <c r="V307" s="505"/>
      <c r="W307" s="503"/>
      <c r="X307" s="503"/>
      <c r="Y307" s="503"/>
      <c r="Z307" s="503"/>
      <c r="AA307" s="227"/>
      <c r="AB307" s="503"/>
      <c r="AC307" s="503"/>
      <c r="AD307" s="503"/>
      <c r="AE307" s="503"/>
      <c r="AF307" s="503"/>
      <c r="AG307" s="503"/>
      <c r="AH307" s="503"/>
      <c r="AI307" s="503"/>
      <c r="AJ307" s="503"/>
      <c r="AN307" s="152"/>
      <c r="AO307" s="152"/>
      <c r="AP307" s="152"/>
      <c r="AQ307" s="152"/>
      <c r="AR307" s="152"/>
      <c r="AS307" s="152"/>
      <c r="AT307" s="152"/>
      <c r="AU307" s="152"/>
      <c r="AV307" s="152"/>
      <c r="AW307" s="152"/>
      <c r="AX307" s="152"/>
      <c r="AY307" s="152"/>
      <c r="AZ307" s="152"/>
      <c r="BA307" s="152"/>
      <c r="BB307" s="152"/>
      <c r="BC307" s="152"/>
      <c r="BD307" s="152"/>
      <c r="BE307" s="152"/>
      <c r="BF307" s="152"/>
      <c r="BG307" s="152"/>
      <c r="BH307" s="152"/>
      <c r="BI307" s="152"/>
      <c r="BJ307" s="152"/>
      <c r="BK307" s="152"/>
      <c r="BL307" s="152"/>
      <c r="BM307" s="152"/>
      <c r="BO307" s="52"/>
      <c r="BP307" s="52"/>
      <c r="BQ307" s="52"/>
      <c r="BR307" s="52"/>
      <c r="BS307" s="52"/>
      <c r="BT307" s="52"/>
      <c r="BU307" s="52"/>
    </row>
    <row r="308" spans="2:73" ht="19.5" customHeight="1">
      <c r="B308" s="150"/>
      <c r="C308" s="504" t="s">
        <v>247</v>
      </c>
      <c r="D308" s="504"/>
      <c r="E308" s="504"/>
      <c r="F308" s="504"/>
      <c r="G308" s="504"/>
      <c r="H308" s="504"/>
      <c r="I308" s="504"/>
      <c r="J308" s="504"/>
      <c r="K308" s="504"/>
      <c r="L308" s="504"/>
      <c r="M308" s="504"/>
      <c r="N308" s="504"/>
      <c r="O308" s="504"/>
      <c r="P308" s="504"/>
      <c r="Q308" s="504"/>
      <c r="R308" s="504"/>
      <c r="S308" s="53"/>
      <c r="T308" s="505"/>
      <c r="U308" s="505"/>
      <c r="V308" s="505"/>
      <c r="W308" s="503"/>
      <c r="X308" s="503"/>
      <c r="Y308" s="503"/>
      <c r="Z308" s="503"/>
      <c r="AA308" s="227"/>
      <c r="AB308" s="503"/>
      <c r="AC308" s="503"/>
      <c r="AD308" s="503"/>
      <c r="AE308" s="503"/>
      <c r="AF308" s="503"/>
      <c r="AG308" s="503"/>
      <c r="AH308" s="503"/>
      <c r="AI308" s="503"/>
      <c r="AJ308" s="503"/>
      <c r="AN308" s="152"/>
      <c r="AO308" s="152"/>
      <c r="AP308" s="152"/>
      <c r="AQ308" s="152"/>
      <c r="AR308" s="152"/>
      <c r="AS308" s="152"/>
      <c r="AT308" s="152"/>
      <c r="AU308" s="152"/>
      <c r="AV308" s="152"/>
      <c r="AW308" s="152"/>
      <c r="AX308" s="152"/>
      <c r="AY308" s="152"/>
      <c r="AZ308" s="152"/>
      <c r="BA308" s="152"/>
      <c r="BB308" s="152"/>
      <c r="BC308" s="152"/>
      <c r="BD308" s="152"/>
      <c r="BE308" s="152"/>
      <c r="BF308" s="152"/>
      <c r="BG308" s="152"/>
      <c r="BH308" s="152"/>
      <c r="BI308" s="152"/>
      <c r="BJ308" s="152"/>
      <c r="BK308" s="152"/>
      <c r="BL308" s="152"/>
      <c r="BM308" s="152"/>
      <c r="BO308" s="52"/>
      <c r="BP308" s="52"/>
      <c r="BQ308" s="52"/>
      <c r="BR308" s="52"/>
      <c r="BS308" s="52"/>
      <c r="BT308" s="52"/>
      <c r="BU308" s="52"/>
    </row>
    <row r="309" spans="2:73" ht="19.5" customHeight="1">
      <c r="B309" s="150"/>
      <c r="C309" s="51" t="s">
        <v>248</v>
      </c>
      <c r="T309" s="141"/>
      <c r="U309" s="141"/>
      <c r="W309" s="100"/>
      <c r="X309" s="100"/>
      <c r="Y309" s="100"/>
      <c r="Z309" s="100"/>
      <c r="AA309" s="100"/>
      <c r="AB309" s="100"/>
      <c r="AC309" s="149"/>
      <c r="AD309" s="100"/>
      <c r="AE309" s="100"/>
      <c r="AF309" s="100"/>
      <c r="AG309" s="100"/>
      <c r="AH309" s="100"/>
      <c r="AI309" s="100"/>
      <c r="AJ309" s="100"/>
      <c r="AN309" s="152"/>
      <c r="AO309" s="152"/>
      <c r="AP309" s="152"/>
      <c r="AQ309" s="152"/>
      <c r="AR309" s="152"/>
      <c r="AS309" s="152"/>
      <c r="AT309" s="152"/>
      <c r="AU309" s="152"/>
      <c r="AV309" s="152"/>
      <c r="AW309" s="152"/>
      <c r="AX309" s="152"/>
      <c r="AY309" s="152"/>
      <c r="AZ309" s="152"/>
      <c r="BA309" s="152"/>
      <c r="BB309" s="152"/>
      <c r="BC309" s="152"/>
      <c r="BD309" s="152"/>
      <c r="BE309" s="152"/>
      <c r="BF309" s="152"/>
      <c r="BG309" s="152"/>
      <c r="BH309" s="152"/>
      <c r="BI309" s="152"/>
      <c r="BJ309" s="152"/>
      <c r="BK309" s="152"/>
      <c r="BL309" s="152"/>
      <c r="BM309" s="152"/>
      <c r="BO309" s="52"/>
      <c r="BP309" s="52"/>
      <c r="BQ309" s="52"/>
      <c r="BR309" s="52"/>
      <c r="BS309" s="52"/>
      <c r="BT309" s="52"/>
      <c r="BU309" s="52"/>
    </row>
    <row r="310" spans="2:73" ht="19.5" customHeight="1">
      <c r="B310" s="150"/>
      <c r="C310" s="150" t="s">
        <v>249</v>
      </c>
      <c r="T310" s="141"/>
      <c r="U310" s="141"/>
      <c r="W310" s="100"/>
      <c r="X310" s="100"/>
      <c r="Y310" s="100"/>
      <c r="Z310" s="100"/>
      <c r="AA310" s="100"/>
      <c r="AB310" s="100"/>
      <c r="AC310" s="149"/>
      <c r="AD310" s="149"/>
      <c r="AE310" s="100"/>
      <c r="AF310" s="100"/>
      <c r="AG310" s="100"/>
      <c r="AH310" s="100"/>
      <c r="AI310" s="100"/>
      <c r="AJ310" s="100"/>
      <c r="AN310" s="152"/>
      <c r="AO310" s="152"/>
      <c r="AP310" s="152"/>
      <c r="AQ310" s="152"/>
      <c r="AR310" s="152"/>
      <c r="AS310" s="152"/>
      <c r="AT310" s="152"/>
      <c r="AU310" s="152"/>
      <c r="AV310" s="152"/>
      <c r="AW310" s="152"/>
      <c r="AX310" s="152"/>
      <c r="AY310" s="152"/>
      <c r="AZ310" s="152"/>
      <c r="BA310" s="152"/>
      <c r="BB310" s="152"/>
      <c r="BC310" s="152"/>
      <c r="BD310" s="152"/>
      <c r="BE310" s="152"/>
      <c r="BF310" s="152"/>
      <c r="BG310" s="152"/>
      <c r="BH310" s="152"/>
      <c r="BI310" s="152"/>
      <c r="BJ310" s="152"/>
      <c r="BK310" s="152"/>
      <c r="BL310" s="152"/>
      <c r="BM310" s="152"/>
      <c r="BO310" s="52"/>
      <c r="BP310" s="52"/>
      <c r="BQ310" s="52"/>
      <c r="BR310" s="52"/>
      <c r="BS310" s="52"/>
      <c r="BT310" s="52"/>
      <c r="BU310" s="52"/>
    </row>
    <row r="311" spans="2:73" ht="19.5" customHeight="1">
      <c r="B311" s="150"/>
      <c r="C311" s="150" t="s">
        <v>250</v>
      </c>
      <c r="T311" s="141"/>
      <c r="U311" s="141"/>
      <c r="W311" s="100"/>
      <c r="X311" s="100"/>
      <c r="Y311" s="100"/>
      <c r="Z311" s="100"/>
      <c r="AA311" s="100"/>
      <c r="AB311" s="100"/>
      <c r="AC311" s="149"/>
      <c r="AD311" s="149"/>
      <c r="AE311" s="100"/>
      <c r="AF311" s="100"/>
      <c r="AG311" s="100"/>
      <c r="AH311" s="100"/>
      <c r="AI311" s="100"/>
      <c r="AJ311" s="100"/>
      <c r="AN311" s="152"/>
      <c r="AO311" s="152"/>
      <c r="AP311" s="152"/>
      <c r="AQ311" s="152"/>
      <c r="AR311" s="152"/>
      <c r="AS311" s="152"/>
      <c r="AT311" s="152"/>
      <c r="AU311" s="152"/>
      <c r="AV311" s="152"/>
      <c r="AW311" s="152"/>
      <c r="AX311" s="152"/>
      <c r="AY311" s="152"/>
      <c r="AZ311" s="152"/>
      <c r="BA311" s="152"/>
      <c r="BB311" s="152"/>
      <c r="BC311" s="152"/>
      <c r="BD311" s="152"/>
      <c r="BE311" s="152"/>
      <c r="BF311" s="152"/>
      <c r="BG311" s="152"/>
      <c r="BH311" s="152"/>
      <c r="BI311" s="152"/>
      <c r="BJ311" s="152"/>
      <c r="BK311" s="152"/>
      <c r="BL311" s="152"/>
      <c r="BM311" s="152"/>
      <c r="BO311" s="52"/>
      <c r="BP311" s="52"/>
      <c r="BQ311" s="52"/>
      <c r="BR311" s="52"/>
      <c r="BS311" s="52"/>
      <c r="BT311" s="52"/>
      <c r="BU311" s="52"/>
    </row>
    <row r="312" spans="3:73" ht="19.5" customHeight="1">
      <c r="C312" s="152"/>
      <c r="D312" s="152"/>
      <c r="E312" s="152"/>
      <c r="F312" s="152"/>
      <c r="G312" s="152"/>
      <c r="H312" s="152"/>
      <c r="I312" s="152"/>
      <c r="J312" s="152"/>
      <c r="K312" s="152"/>
      <c r="L312" s="152"/>
      <c r="M312" s="152"/>
      <c r="N312" s="152"/>
      <c r="O312" s="152"/>
      <c r="P312" s="152"/>
      <c r="Q312" s="152"/>
      <c r="R312" s="153"/>
      <c r="S312" s="153"/>
      <c r="T312" s="153"/>
      <c r="U312" s="153"/>
      <c r="V312" s="152"/>
      <c r="W312" s="152"/>
      <c r="X312" s="152"/>
      <c r="Y312" s="152"/>
      <c r="Z312" s="152"/>
      <c r="AA312" s="152"/>
      <c r="AB312" s="152"/>
      <c r="AE312" s="52"/>
      <c r="AF312" s="52"/>
      <c r="AG312" s="52"/>
      <c r="AH312" s="52"/>
      <c r="AI312" s="52"/>
      <c r="AJ312" s="52"/>
      <c r="AN312" s="152"/>
      <c r="AO312" s="152"/>
      <c r="AP312" s="152"/>
      <c r="AQ312" s="152"/>
      <c r="AR312" s="152"/>
      <c r="AS312" s="152"/>
      <c r="AT312" s="152"/>
      <c r="AU312" s="152"/>
      <c r="AV312" s="152"/>
      <c r="AW312" s="152"/>
      <c r="AX312" s="152"/>
      <c r="AY312" s="152"/>
      <c r="AZ312" s="152"/>
      <c r="BA312" s="152"/>
      <c r="BB312" s="152"/>
      <c r="BC312" s="152"/>
      <c r="BD312" s="152"/>
      <c r="BE312" s="152"/>
      <c r="BF312" s="152"/>
      <c r="BG312" s="152"/>
      <c r="BH312" s="152"/>
      <c r="BI312" s="152"/>
      <c r="BJ312" s="152"/>
      <c r="BK312" s="152"/>
      <c r="BL312" s="152"/>
      <c r="BM312" s="152"/>
      <c r="BO312" s="52"/>
      <c r="BP312" s="52"/>
      <c r="BQ312" s="52"/>
      <c r="BR312" s="52"/>
      <c r="BS312" s="52"/>
      <c r="BT312" s="52"/>
      <c r="BU312" s="52"/>
    </row>
    <row r="313" spans="1:73" ht="19.5" customHeight="1" outlineLevel="1">
      <c r="A313" s="72">
        <v>14</v>
      </c>
      <c r="B313" s="72" t="s">
        <v>223</v>
      </c>
      <c r="C313" s="156" t="s">
        <v>401</v>
      </c>
      <c r="D313" s="152"/>
      <c r="E313" s="152"/>
      <c r="F313" s="152"/>
      <c r="G313" s="152"/>
      <c r="H313" s="152"/>
      <c r="I313" s="152"/>
      <c r="J313" s="152"/>
      <c r="K313" s="152"/>
      <c r="L313" s="152"/>
      <c r="M313" s="152"/>
      <c r="N313" s="152"/>
      <c r="O313" s="152"/>
      <c r="P313" s="152"/>
      <c r="Q313" s="152"/>
      <c r="R313" s="152"/>
      <c r="S313" s="153"/>
      <c r="T313" s="153"/>
      <c r="U313" s="152"/>
      <c r="V313" s="152"/>
      <c r="W313" s="445" t="s">
        <v>391</v>
      </c>
      <c r="X313" s="445"/>
      <c r="Y313" s="445"/>
      <c r="Z313" s="445"/>
      <c r="AA313" s="445"/>
      <c r="AB313" s="445"/>
      <c r="AE313" s="446" t="s">
        <v>677</v>
      </c>
      <c r="AF313" s="446"/>
      <c r="AG313" s="446"/>
      <c r="AH313" s="446"/>
      <c r="AI313" s="446"/>
      <c r="AJ313" s="446"/>
      <c r="AL313" s="72">
        <v>14</v>
      </c>
      <c r="AM313" s="72" t="s">
        <v>223</v>
      </c>
      <c r="AN313" s="156" t="s">
        <v>402</v>
      </c>
      <c r="AO313" s="152"/>
      <c r="AP313" s="152"/>
      <c r="AQ313" s="152"/>
      <c r="AR313" s="152"/>
      <c r="AS313" s="152"/>
      <c r="AT313" s="152"/>
      <c r="AU313" s="152"/>
      <c r="AV313" s="152"/>
      <c r="AW313" s="152"/>
      <c r="AX313" s="152"/>
      <c r="AY313" s="152"/>
      <c r="AZ313" s="152"/>
      <c r="BA313" s="152"/>
      <c r="BB313" s="152"/>
      <c r="BC313" s="152"/>
      <c r="BD313" s="152"/>
      <c r="BE313" s="152"/>
      <c r="BF313" s="152"/>
      <c r="BG313" s="152"/>
      <c r="BH313" s="152"/>
      <c r="BI313" s="152"/>
      <c r="BJ313" s="152"/>
      <c r="BK313" s="152"/>
      <c r="BL313" s="152"/>
      <c r="BM313" s="152"/>
      <c r="BO313" s="52"/>
      <c r="BP313" s="52"/>
      <c r="BQ313" s="52"/>
      <c r="BR313" s="52"/>
      <c r="BS313" s="52"/>
      <c r="BT313" s="52"/>
      <c r="BU313" s="52"/>
    </row>
    <row r="314" spans="3:73" ht="19.5" customHeight="1" outlineLevel="1">
      <c r="C314" s="71"/>
      <c r="D314" s="72"/>
      <c r="E314" s="72"/>
      <c r="F314" s="72"/>
      <c r="G314" s="72"/>
      <c r="H314" s="72"/>
      <c r="I314" s="72"/>
      <c r="J314" s="72"/>
      <c r="K314" s="72"/>
      <c r="L314" s="72"/>
      <c r="M314" s="72"/>
      <c r="N314" s="72"/>
      <c r="O314" s="72"/>
      <c r="P314" s="72"/>
      <c r="Q314" s="72"/>
      <c r="R314" s="72"/>
      <c r="S314" s="415"/>
      <c r="T314" s="415"/>
      <c r="W314" s="437" t="s">
        <v>226</v>
      </c>
      <c r="X314" s="438"/>
      <c r="Y314" s="438"/>
      <c r="Z314" s="438"/>
      <c r="AA314" s="438"/>
      <c r="AB314" s="438"/>
      <c r="AC314" s="101"/>
      <c r="AD314" s="101"/>
      <c r="AE314" s="447" t="s">
        <v>226</v>
      </c>
      <c r="AF314" s="438"/>
      <c r="AG314" s="438"/>
      <c r="AH314" s="438"/>
      <c r="AI314" s="438"/>
      <c r="AJ314" s="438"/>
      <c r="AN314" s="71" t="s">
        <v>403</v>
      </c>
      <c r="AO314" s="72"/>
      <c r="AP314" s="72"/>
      <c r="AQ314" s="72"/>
      <c r="AR314" s="72"/>
      <c r="AS314" s="72"/>
      <c r="AT314" s="72"/>
      <c r="AU314" s="72"/>
      <c r="AV314" s="72"/>
      <c r="AW314" s="72"/>
      <c r="AX314" s="72"/>
      <c r="AY314" s="72"/>
      <c r="AZ314" s="72"/>
      <c r="BA314" s="72"/>
      <c r="BB314" s="72"/>
      <c r="BC314" s="72"/>
      <c r="BD314" s="72"/>
      <c r="BE314" s="72"/>
      <c r="BH314" s="427"/>
      <c r="BI314" s="427"/>
      <c r="BJ314" s="427"/>
      <c r="BK314" s="427"/>
      <c r="BL314" s="427"/>
      <c r="BM314" s="427"/>
      <c r="BO314" s="427"/>
      <c r="BP314" s="427"/>
      <c r="BQ314" s="427"/>
      <c r="BR314" s="427"/>
      <c r="BS314" s="427"/>
      <c r="BT314" s="427"/>
      <c r="BU314" s="52"/>
    </row>
    <row r="315" spans="3:73" ht="19.5" customHeight="1" outlineLevel="1">
      <c r="C315" s="71" t="s">
        <v>404</v>
      </c>
      <c r="D315" s="72"/>
      <c r="E315" s="72"/>
      <c r="F315" s="72"/>
      <c r="G315" s="72"/>
      <c r="H315" s="72"/>
      <c r="I315" s="72"/>
      <c r="J315" s="72"/>
      <c r="K315" s="72"/>
      <c r="L315" s="72"/>
      <c r="M315" s="72"/>
      <c r="N315" s="72"/>
      <c r="O315" s="72"/>
      <c r="P315" s="72"/>
      <c r="Q315" s="72"/>
      <c r="R315" s="72"/>
      <c r="S315" s="415"/>
      <c r="T315" s="415"/>
      <c r="W315" s="502">
        <v>3430531104</v>
      </c>
      <c r="X315" s="502"/>
      <c r="Y315" s="502"/>
      <c r="Z315" s="502"/>
      <c r="AA315" s="502"/>
      <c r="AB315" s="502"/>
      <c r="AC315" s="228"/>
      <c r="AD315" s="228"/>
      <c r="AE315" s="502">
        <f>W315</f>
        <v>3430531104</v>
      </c>
      <c r="AF315" s="502"/>
      <c r="AG315" s="502"/>
      <c r="AH315" s="502"/>
      <c r="AI315" s="502"/>
      <c r="AJ315" s="502"/>
      <c r="AN315" s="71" t="s">
        <v>405</v>
      </c>
      <c r="AO315" s="72"/>
      <c r="AP315" s="72"/>
      <c r="AQ315" s="72"/>
      <c r="AR315" s="72"/>
      <c r="AS315" s="72"/>
      <c r="AT315" s="72"/>
      <c r="AU315" s="72"/>
      <c r="AV315" s="72"/>
      <c r="AW315" s="72"/>
      <c r="AX315" s="72"/>
      <c r="AY315" s="72"/>
      <c r="AZ315" s="72"/>
      <c r="BA315" s="72"/>
      <c r="BB315" s="72"/>
      <c r="BC315" s="72"/>
      <c r="BD315" s="72"/>
      <c r="BE315" s="72"/>
      <c r="BH315" s="410"/>
      <c r="BI315" s="410"/>
      <c r="BJ315" s="410"/>
      <c r="BK315" s="410"/>
      <c r="BL315" s="410"/>
      <c r="BM315" s="410"/>
      <c r="BO315" s="410"/>
      <c r="BP315" s="410"/>
      <c r="BQ315" s="410"/>
      <c r="BR315" s="410"/>
      <c r="BS315" s="410"/>
      <c r="BT315" s="410"/>
      <c r="BU315" s="100"/>
    </row>
    <row r="316" spans="3:73" ht="19.5" customHeight="1" outlineLevel="1">
      <c r="C316" s="71" t="s">
        <v>406</v>
      </c>
      <c r="S316" s="415"/>
      <c r="T316" s="415"/>
      <c r="W316" s="502">
        <f>AE316</f>
        <v>248397830</v>
      </c>
      <c r="X316" s="502"/>
      <c r="Y316" s="502"/>
      <c r="Z316" s="502"/>
      <c r="AA316" s="502"/>
      <c r="AB316" s="502"/>
      <c r="AC316" s="228"/>
      <c r="AD316" s="228"/>
      <c r="AE316" s="502">
        <v>248397830</v>
      </c>
      <c r="AF316" s="502"/>
      <c r="AG316" s="502"/>
      <c r="AH316" s="502"/>
      <c r="AI316" s="502"/>
      <c r="AJ316" s="502"/>
      <c r="AN316" s="51" t="s">
        <v>407</v>
      </c>
      <c r="BH316" s="410"/>
      <c r="BI316" s="410"/>
      <c r="BJ316" s="410"/>
      <c r="BK316" s="410"/>
      <c r="BL316" s="410"/>
      <c r="BM316" s="410"/>
      <c r="BO316" s="410"/>
      <c r="BP316" s="410"/>
      <c r="BQ316" s="410"/>
      <c r="BR316" s="410"/>
      <c r="BS316" s="410"/>
      <c r="BT316" s="410"/>
      <c r="BU316" s="100"/>
    </row>
    <row r="317" spans="3:74" ht="19.5" customHeight="1" outlineLevel="1">
      <c r="C317" s="51" t="s">
        <v>408</v>
      </c>
      <c r="S317" s="141"/>
      <c r="T317" s="141"/>
      <c r="W317" s="502">
        <v>2879155499</v>
      </c>
      <c r="X317" s="502"/>
      <c r="Y317" s="502"/>
      <c r="Z317" s="502"/>
      <c r="AA317" s="502"/>
      <c r="AB317" s="502"/>
      <c r="AC317" s="228"/>
      <c r="AD317" s="228"/>
      <c r="AE317" s="502">
        <v>1483099409</v>
      </c>
      <c r="AF317" s="502"/>
      <c r="AG317" s="502"/>
      <c r="AH317" s="502"/>
      <c r="AI317" s="502"/>
      <c r="AJ317" s="502"/>
      <c r="AN317" s="51" t="s">
        <v>409</v>
      </c>
      <c r="BH317" s="410"/>
      <c r="BI317" s="410"/>
      <c r="BJ317" s="410"/>
      <c r="BK317" s="410"/>
      <c r="BL317" s="410"/>
      <c r="BM317" s="410"/>
      <c r="BO317" s="410"/>
      <c r="BP317" s="410"/>
      <c r="BQ317" s="410"/>
      <c r="BR317" s="410"/>
      <c r="BS317" s="410"/>
      <c r="BT317" s="410"/>
      <c r="BU317" s="100"/>
      <c r="BV317" s="143"/>
    </row>
    <row r="318" spans="3:76" ht="19.5" customHeight="1" outlineLevel="1" thickBot="1">
      <c r="C318" s="423" t="s">
        <v>233</v>
      </c>
      <c r="D318" s="423"/>
      <c r="E318" s="423"/>
      <c r="F318" s="423"/>
      <c r="G318" s="423"/>
      <c r="H318" s="423"/>
      <c r="I318" s="423"/>
      <c r="J318" s="423"/>
      <c r="K318" s="423"/>
      <c r="L318" s="423"/>
      <c r="M318" s="423"/>
      <c r="N318" s="423"/>
      <c r="O318" s="423"/>
      <c r="P318" s="423"/>
      <c r="Q318" s="423"/>
      <c r="R318" s="423"/>
      <c r="S318" s="423"/>
      <c r="T318" s="72"/>
      <c r="W318" s="488">
        <f>SUBTOTAL(9,W314:AB317)</f>
        <v>6558084433</v>
      </c>
      <c r="X318" s="488"/>
      <c r="Y318" s="488"/>
      <c r="Z318" s="488"/>
      <c r="AA318" s="488"/>
      <c r="AB318" s="488"/>
      <c r="AC318" s="228"/>
      <c r="AD318" s="228"/>
      <c r="AE318" s="488">
        <f>SUBTOTAL(9,AE314:AJ317)</f>
        <v>5162028343</v>
      </c>
      <c r="AF318" s="488"/>
      <c r="AG318" s="488"/>
      <c r="AH318" s="488"/>
      <c r="AI318" s="488"/>
      <c r="AJ318" s="488"/>
      <c r="AN318" s="72" t="s">
        <v>234</v>
      </c>
      <c r="AO318" s="72"/>
      <c r="AP318" s="72"/>
      <c r="AQ318" s="72"/>
      <c r="AR318" s="72"/>
      <c r="AS318" s="72"/>
      <c r="AT318" s="72"/>
      <c r="AU318" s="72"/>
      <c r="AV318" s="72"/>
      <c r="AW318" s="72"/>
      <c r="AX318" s="72"/>
      <c r="AY318" s="72"/>
      <c r="AZ318" s="72"/>
      <c r="BA318" s="72"/>
      <c r="BB318" s="72"/>
      <c r="BC318" s="72"/>
      <c r="BD318" s="72"/>
      <c r="BE318" s="72"/>
      <c r="BH318" s="411">
        <f>SUBTOTAL(9,BH314:BM317)</f>
        <v>0</v>
      </c>
      <c r="BI318" s="411"/>
      <c r="BJ318" s="411"/>
      <c r="BK318" s="411"/>
      <c r="BL318" s="411"/>
      <c r="BM318" s="411"/>
      <c r="BO318" s="411">
        <f>SUBTOTAL(9,BO314:BT317)</f>
        <v>0</v>
      </c>
      <c r="BP318" s="411"/>
      <c r="BQ318" s="411"/>
      <c r="BR318" s="411"/>
      <c r="BS318" s="411"/>
      <c r="BT318" s="411"/>
      <c r="BU318" s="142"/>
      <c r="BV318" s="143"/>
      <c r="BW318" s="143"/>
      <c r="BX318" s="226"/>
    </row>
    <row r="319" spans="3:73" ht="19.5" customHeight="1" outlineLevel="1" thickTop="1">
      <c r="C319" s="72"/>
      <c r="D319" s="72"/>
      <c r="E319" s="72"/>
      <c r="F319" s="72"/>
      <c r="G319" s="72"/>
      <c r="H319" s="72"/>
      <c r="I319" s="72"/>
      <c r="J319" s="72"/>
      <c r="K319" s="72"/>
      <c r="L319" s="72"/>
      <c r="M319" s="72"/>
      <c r="N319" s="72"/>
      <c r="O319" s="72"/>
      <c r="P319" s="72"/>
      <c r="Q319" s="72"/>
      <c r="R319" s="72"/>
      <c r="S319" s="72"/>
      <c r="T319" s="72"/>
      <c r="W319" s="142"/>
      <c r="X319" s="142"/>
      <c r="Y319" s="142"/>
      <c r="Z319" s="142"/>
      <c r="AA319" s="142"/>
      <c r="AB319" s="142"/>
      <c r="AE319" s="142"/>
      <c r="AF319" s="142"/>
      <c r="AG319" s="142"/>
      <c r="AH319" s="142"/>
      <c r="AI319" s="142"/>
      <c r="AJ319" s="142"/>
      <c r="AN319" s="72"/>
      <c r="AO319" s="72"/>
      <c r="AP319" s="72"/>
      <c r="AQ319" s="72"/>
      <c r="AR319" s="72"/>
      <c r="AS319" s="72"/>
      <c r="AT319" s="72"/>
      <c r="AU319" s="72"/>
      <c r="AV319" s="72"/>
      <c r="AW319" s="72"/>
      <c r="AX319" s="72"/>
      <c r="AY319" s="72"/>
      <c r="AZ319" s="72"/>
      <c r="BA319" s="72"/>
      <c r="BB319" s="72"/>
      <c r="BC319" s="72"/>
      <c r="BD319" s="72"/>
      <c r="BE319" s="72"/>
      <c r="BH319" s="142"/>
      <c r="BI319" s="142"/>
      <c r="BJ319" s="142"/>
      <c r="BK319" s="142"/>
      <c r="BL319" s="142"/>
      <c r="BM319" s="142"/>
      <c r="BO319" s="142"/>
      <c r="BP319" s="142"/>
      <c r="BQ319" s="142"/>
      <c r="BR319" s="142"/>
      <c r="BS319" s="142"/>
      <c r="BT319" s="142"/>
      <c r="BU319" s="142"/>
    </row>
    <row r="320" spans="1:73" ht="19.5" customHeight="1">
      <c r="A320" s="72">
        <v>15</v>
      </c>
      <c r="B320" s="72" t="s">
        <v>223</v>
      </c>
      <c r="C320" s="156" t="s">
        <v>410</v>
      </c>
      <c r="D320" s="152"/>
      <c r="E320" s="152"/>
      <c r="F320" s="152"/>
      <c r="G320" s="152"/>
      <c r="H320" s="152"/>
      <c r="I320" s="152"/>
      <c r="J320" s="152"/>
      <c r="K320" s="152"/>
      <c r="L320" s="152"/>
      <c r="M320" s="152"/>
      <c r="N320" s="152"/>
      <c r="O320" s="152"/>
      <c r="P320" s="152"/>
      <c r="Q320" s="152"/>
      <c r="R320" s="152"/>
      <c r="U320" s="152"/>
      <c r="V320" s="152"/>
      <c r="W320" s="445" t="s">
        <v>391</v>
      </c>
      <c r="X320" s="445"/>
      <c r="Y320" s="445"/>
      <c r="Z320" s="445"/>
      <c r="AA320" s="445"/>
      <c r="AB320" s="445"/>
      <c r="AE320" s="446" t="s">
        <v>677</v>
      </c>
      <c r="AF320" s="446"/>
      <c r="AG320" s="446"/>
      <c r="AH320" s="446"/>
      <c r="AI320" s="446"/>
      <c r="AJ320" s="446"/>
      <c r="AL320" s="72">
        <v>15</v>
      </c>
      <c r="AM320" s="72" t="s">
        <v>223</v>
      </c>
      <c r="AN320" s="156" t="s">
        <v>411</v>
      </c>
      <c r="AO320" s="152"/>
      <c r="AP320" s="152"/>
      <c r="AQ320" s="152"/>
      <c r="AR320" s="152"/>
      <c r="AS320" s="152"/>
      <c r="AT320" s="152"/>
      <c r="AU320" s="152"/>
      <c r="AV320" s="152"/>
      <c r="AW320" s="152"/>
      <c r="AX320" s="152"/>
      <c r="AY320" s="152"/>
      <c r="AZ320" s="152"/>
      <c r="BA320" s="152"/>
      <c r="BB320" s="152"/>
      <c r="BC320" s="152"/>
      <c r="BD320" s="152"/>
      <c r="BE320" s="152"/>
      <c r="BF320" s="152"/>
      <c r="BG320" s="152"/>
      <c r="BH320" s="152"/>
      <c r="BI320" s="152"/>
      <c r="BJ320" s="152"/>
      <c r="BK320" s="152"/>
      <c r="BL320" s="152"/>
      <c r="BM320" s="152"/>
      <c r="BO320" s="52"/>
      <c r="BP320" s="52"/>
      <c r="BQ320" s="52"/>
      <c r="BR320" s="52"/>
      <c r="BS320" s="52"/>
      <c r="BT320" s="52"/>
      <c r="BU320" s="52"/>
    </row>
    <row r="321" spans="3:73" ht="19.5" customHeight="1">
      <c r="C321" s="152"/>
      <c r="D321" s="152"/>
      <c r="E321" s="152"/>
      <c r="F321" s="152"/>
      <c r="G321" s="152"/>
      <c r="H321" s="152"/>
      <c r="I321" s="152"/>
      <c r="J321" s="152"/>
      <c r="K321" s="152"/>
      <c r="L321" s="152"/>
      <c r="M321" s="152"/>
      <c r="N321" s="152"/>
      <c r="O321" s="152"/>
      <c r="P321" s="152"/>
      <c r="Q321" s="152"/>
      <c r="R321" s="152"/>
      <c r="S321" s="132"/>
      <c r="T321" s="132"/>
      <c r="U321" s="152"/>
      <c r="V321" s="152"/>
      <c r="W321" s="437" t="s">
        <v>226</v>
      </c>
      <c r="X321" s="438"/>
      <c r="Y321" s="438"/>
      <c r="Z321" s="438"/>
      <c r="AA321" s="438"/>
      <c r="AB321" s="438"/>
      <c r="AC321" s="101"/>
      <c r="AD321" s="101"/>
      <c r="AE321" s="447" t="s">
        <v>226</v>
      </c>
      <c r="AF321" s="438"/>
      <c r="AG321" s="438"/>
      <c r="AH321" s="438"/>
      <c r="AI321" s="438"/>
      <c r="AJ321" s="438"/>
      <c r="AN321" s="152"/>
      <c r="AO321" s="152"/>
      <c r="AP321" s="152"/>
      <c r="AQ321" s="152"/>
      <c r="AR321" s="152"/>
      <c r="AS321" s="152"/>
      <c r="AT321" s="152"/>
      <c r="AU321" s="152"/>
      <c r="AV321" s="152"/>
      <c r="AW321" s="152"/>
      <c r="AX321" s="152"/>
      <c r="AY321" s="152"/>
      <c r="AZ321" s="152"/>
      <c r="BA321" s="152"/>
      <c r="BB321" s="152"/>
      <c r="BC321" s="152"/>
      <c r="BD321" s="152"/>
      <c r="BE321" s="152"/>
      <c r="BF321" s="152"/>
      <c r="BG321" s="152"/>
      <c r="BH321" s="137"/>
      <c r="BI321" s="137"/>
      <c r="BJ321" s="137"/>
      <c r="BK321" s="137"/>
      <c r="BL321" s="137"/>
      <c r="BM321" s="137"/>
      <c r="BO321" s="137"/>
      <c r="BP321" s="137"/>
      <c r="BQ321" s="137"/>
      <c r="BR321" s="137"/>
      <c r="BS321" s="137"/>
      <c r="BT321" s="137"/>
      <c r="BU321" s="137"/>
    </row>
    <row r="322" spans="3:73" ht="19.5" customHeight="1">
      <c r="C322" s="71" t="s">
        <v>412</v>
      </c>
      <c r="D322" s="72"/>
      <c r="E322" s="72"/>
      <c r="F322" s="72"/>
      <c r="G322" s="72"/>
      <c r="H322" s="72"/>
      <c r="I322" s="72"/>
      <c r="J322" s="72"/>
      <c r="K322" s="72"/>
      <c r="L322" s="72"/>
      <c r="M322" s="72"/>
      <c r="N322" s="72"/>
      <c r="O322" s="72"/>
      <c r="P322" s="72"/>
      <c r="Q322" s="72"/>
      <c r="R322" s="72"/>
      <c r="S322" s="415"/>
      <c r="T322" s="415"/>
      <c r="W322" s="427">
        <v>46243452125</v>
      </c>
      <c r="X322" s="427"/>
      <c r="Y322" s="427"/>
      <c r="Z322" s="427"/>
      <c r="AA322" s="427"/>
      <c r="AB322" s="427"/>
      <c r="AC322" s="51">
        <v>38204652265</v>
      </c>
      <c r="AE322" s="501">
        <v>38204652265</v>
      </c>
      <c r="AF322" s="501"/>
      <c r="AG322" s="501"/>
      <c r="AH322" s="501"/>
      <c r="AI322" s="501"/>
      <c r="AJ322" s="501"/>
      <c r="AN322" s="71" t="s">
        <v>413</v>
      </c>
      <c r="AO322" s="72"/>
      <c r="AP322" s="72"/>
      <c r="AQ322" s="72"/>
      <c r="AR322" s="72"/>
      <c r="AS322" s="72"/>
      <c r="AT322" s="72"/>
      <c r="AU322" s="72"/>
      <c r="AV322" s="72"/>
      <c r="AW322" s="72"/>
      <c r="AX322" s="72"/>
      <c r="AY322" s="72"/>
      <c r="AZ322" s="72"/>
      <c r="BA322" s="72"/>
      <c r="BB322" s="72"/>
      <c r="BC322" s="72"/>
      <c r="BD322" s="72"/>
      <c r="BE322" s="72"/>
      <c r="BH322" s="427"/>
      <c r="BI322" s="427"/>
      <c r="BJ322" s="427"/>
      <c r="BK322" s="427"/>
      <c r="BL322" s="427"/>
      <c r="BM322" s="427"/>
      <c r="BO322" s="427"/>
      <c r="BP322" s="427"/>
      <c r="BQ322" s="427"/>
      <c r="BR322" s="427"/>
      <c r="BS322" s="427"/>
      <c r="BT322" s="427"/>
      <c r="BU322" s="52"/>
    </row>
    <row r="323" spans="3:73" ht="19.5" customHeight="1">
      <c r="C323" s="71" t="s">
        <v>414</v>
      </c>
      <c r="D323" s="72"/>
      <c r="E323" s="72"/>
      <c r="F323" s="72"/>
      <c r="G323" s="72"/>
      <c r="H323" s="72"/>
      <c r="I323" s="72"/>
      <c r="J323" s="72"/>
      <c r="K323" s="72"/>
      <c r="L323" s="72"/>
      <c r="M323" s="72"/>
      <c r="N323" s="72"/>
      <c r="O323" s="72"/>
      <c r="P323" s="72"/>
      <c r="Q323" s="72"/>
      <c r="R323" s="72"/>
      <c r="S323" s="415"/>
      <c r="T323" s="415"/>
      <c r="W323" s="451"/>
      <c r="X323" s="451"/>
      <c r="Y323" s="451"/>
      <c r="Z323" s="451"/>
      <c r="AA323" s="451"/>
      <c r="AB323" s="451"/>
      <c r="AE323" s="410">
        <v>605000000</v>
      </c>
      <c r="AF323" s="410"/>
      <c r="AG323" s="410"/>
      <c r="AH323" s="410"/>
      <c r="AI323" s="410"/>
      <c r="AJ323" s="410"/>
      <c r="AN323" s="71" t="s">
        <v>415</v>
      </c>
      <c r="AO323" s="72"/>
      <c r="AP323" s="72"/>
      <c r="AQ323" s="72"/>
      <c r="AR323" s="72"/>
      <c r="AS323" s="72"/>
      <c r="AT323" s="72"/>
      <c r="AU323" s="72"/>
      <c r="AV323" s="72"/>
      <c r="AW323" s="72"/>
      <c r="AX323" s="72"/>
      <c r="AY323" s="72"/>
      <c r="AZ323" s="72"/>
      <c r="BA323" s="72"/>
      <c r="BB323" s="72"/>
      <c r="BC323" s="72"/>
      <c r="BD323" s="72"/>
      <c r="BE323" s="72"/>
      <c r="BH323" s="410"/>
      <c r="BI323" s="410"/>
      <c r="BJ323" s="410"/>
      <c r="BK323" s="410"/>
      <c r="BL323" s="410"/>
      <c r="BM323" s="410"/>
      <c r="BO323" s="410"/>
      <c r="BP323" s="410"/>
      <c r="BQ323" s="410"/>
      <c r="BR323" s="410"/>
      <c r="BS323" s="410"/>
      <c r="BT323" s="410"/>
      <c r="BU323" s="100"/>
    </row>
    <row r="324" spans="3:75" ht="19.5" customHeight="1" thickBot="1">
      <c r="C324" s="423" t="s">
        <v>233</v>
      </c>
      <c r="D324" s="423"/>
      <c r="E324" s="423"/>
      <c r="F324" s="423"/>
      <c r="G324" s="423"/>
      <c r="H324" s="423"/>
      <c r="I324" s="423"/>
      <c r="J324" s="423"/>
      <c r="K324" s="423"/>
      <c r="L324" s="423"/>
      <c r="M324" s="423"/>
      <c r="N324" s="423"/>
      <c r="O324" s="423"/>
      <c r="P324" s="423"/>
      <c r="Q324" s="423"/>
      <c r="R324" s="423"/>
      <c r="S324" s="423"/>
      <c r="T324" s="140"/>
      <c r="W324" s="411">
        <f>SUBTOTAL(9,W322:AB323)</f>
        <v>46243452125</v>
      </c>
      <c r="X324" s="411"/>
      <c r="Y324" s="411"/>
      <c r="Z324" s="411"/>
      <c r="AA324" s="411"/>
      <c r="AB324" s="411"/>
      <c r="AE324" s="411">
        <f>SUBTOTAL(9,AE322:AJ323)</f>
        <v>38809652265</v>
      </c>
      <c r="AF324" s="411"/>
      <c r="AG324" s="411"/>
      <c r="AH324" s="411"/>
      <c r="AI324" s="411"/>
      <c r="AJ324" s="411"/>
      <c r="AN324" s="72" t="str">
        <f>AN318</f>
        <v>Total</v>
      </c>
      <c r="AO324" s="72"/>
      <c r="AP324" s="72"/>
      <c r="AQ324" s="72"/>
      <c r="AR324" s="72"/>
      <c r="AS324" s="72"/>
      <c r="AT324" s="72"/>
      <c r="AU324" s="72"/>
      <c r="AV324" s="72"/>
      <c r="AW324" s="72"/>
      <c r="AX324" s="72"/>
      <c r="AY324" s="72"/>
      <c r="AZ324" s="72"/>
      <c r="BA324" s="72"/>
      <c r="BB324" s="72"/>
      <c r="BC324" s="72"/>
      <c r="BD324" s="72"/>
      <c r="BE324" s="72"/>
      <c r="BH324" s="411">
        <f>SUBTOTAL(9,BH322:BM323)</f>
        <v>0</v>
      </c>
      <c r="BI324" s="411"/>
      <c r="BJ324" s="411"/>
      <c r="BK324" s="411"/>
      <c r="BL324" s="411"/>
      <c r="BM324" s="411"/>
      <c r="BO324" s="411">
        <f>SUBTOTAL(9,BO322:BT323)</f>
        <v>0</v>
      </c>
      <c r="BP324" s="411"/>
      <c r="BQ324" s="411"/>
      <c r="BR324" s="411"/>
      <c r="BS324" s="411"/>
      <c r="BT324" s="411"/>
      <c r="BU324" s="142"/>
      <c r="BV324" s="143"/>
      <c r="BW324" s="143"/>
    </row>
    <row r="325" spans="3:73" ht="19.5" customHeight="1" thickTop="1">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E325" s="52"/>
      <c r="AF325" s="52"/>
      <c r="AG325" s="52"/>
      <c r="AH325" s="52"/>
      <c r="AI325" s="52"/>
      <c r="AJ325" s="52"/>
      <c r="AN325" s="152"/>
      <c r="AO325" s="152"/>
      <c r="AP325" s="152"/>
      <c r="AQ325" s="152"/>
      <c r="AR325" s="152"/>
      <c r="AS325" s="152"/>
      <c r="AT325" s="152"/>
      <c r="AU325" s="152"/>
      <c r="AV325" s="152"/>
      <c r="AW325" s="152"/>
      <c r="AX325" s="152"/>
      <c r="AY325" s="152"/>
      <c r="AZ325" s="152"/>
      <c r="BA325" s="152"/>
      <c r="BB325" s="152"/>
      <c r="BC325" s="152"/>
      <c r="BD325" s="152"/>
      <c r="BE325" s="152"/>
      <c r="BF325" s="152"/>
      <c r="BG325" s="152"/>
      <c r="BH325" s="152"/>
      <c r="BI325" s="152"/>
      <c r="BJ325" s="152"/>
      <c r="BK325" s="152"/>
      <c r="BL325" s="152"/>
      <c r="BM325" s="152"/>
      <c r="BO325" s="52"/>
      <c r="BP325" s="52"/>
      <c r="BQ325" s="52"/>
      <c r="BR325" s="52"/>
      <c r="BS325" s="52"/>
      <c r="BT325" s="52"/>
      <c r="BU325" s="52"/>
    </row>
    <row r="326" spans="1:73" ht="19.5" customHeight="1">
      <c r="A326" s="72">
        <v>16</v>
      </c>
      <c r="B326" s="72" t="s">
        <v>223</v>
      </c>
      <c r="C326" s="156" t="s">
        <v>416</v>
      </c>
      <c r="D326" s="152"/>
      <c r="E326" s="152"/>
      <c r="F326" s="152"/>
      <c r="G326" s="152"/>
      <c r="H326" s="152"/>
      <c r="I326" s="152"/>
      <c r="J326" s="152"/>
      <c r="K326" s="152"/>
      <c r="L326" s="152"/>
      <c r="M326" s="152"/>
      <c r="N326" s="152"/>
      <c r="O326" s="152"/>
      <c r="P326" s="152"/>
      <c r="Q326" s="152"/>
      <c r="R326" s="152"/>
      <c r="S326" s="153"/>
      <c r="T326" s="153"/>
      <c r="U326" s="153"/>
      <c r="V326" s="152"/>
      <c r="W326" s="445" t="s">
        <v>391</v>
      </c>
      <c r="X326" s="445"/>
      <c r="Y326" s="445"/>
      <c r="Z326" s="445"/>
      <c r="AA326" s="445"/>
      <c r="AB326" s="445"/>
      <c r="AE326" s="446" t="s">
        <v>677</v>
      </c>
      <c r="AF326" s="446"/>
      <c r="AG326" s="446"/>
      <c r="AH326" s="446"/>
      <c r="AI326" s="446"/>
      <c r="AJ326" s="446"/>
      <c r="AL326" s="72">
        <v>16</v>
      </c>
      <c r="AM326" s="72" t="s">
        <v>223</v>
      </c>
      <c r="AN326" s="156" t="s">
        <v>417</v>
      </c>
      <c r="AO326" s="152"/>
      <c r="AP326" s="152"/>
      <c r="AQ326" s="152"/>
      <c r="AR326" s="152"/>
      <c r="AS326" s="152"/>
      <c r="AT326" s="152"/>
      <c r="AU326" s="152"/>
      <c r="AV326" s="152"/>
      <c r="AW326" s="152"/>
      <c r="AX326" s="152"/>
      <c r="AY326" s="152"/>
      <c r="AZ326" s="152"/>
      <c r="BA326" s="152"/>
      <c r="BB326" s="152"/>
      <c r="BC326" s="152"/>
      <c r="BD326" s="152"/>
      <c r="BE326" s="152"/>
      <c r="BF326" s="152"/>
      <c r="BG326" s="152"/>
      <c r="BH326" s="152"/>
      <c r="BI326" s="152"/>
      <c r="BJ326" s="152"/>
      <c r="BK326" s="152"/>
      <c r="BL326" s="152"/>
      <c r="BM326" s="152"/>
      <c r="BO326" s="52"/>
      <c r="BP326" s="52"/>
      <c r="BQ326" s="52"/>
      <c r="BR326" s="52"/>
      <c r="BS326" s="52"/>
      <c r="BT326" s="52"/>
      <c r="BU326" s="52"/>
    </row>
    <row r="327" spans="11:73" ht="19.5" customHeight="1">
      <c r="K327" s="152"/>
      <c r="L327" s="152"/>
      <c r="M327" s="152"/>
      <c r="N327" s="152"/>
      <c r="O327" s="152"/>
      <c r="P327" s="152"/>
      <c r="Q327" s="152"/>
      <c r="R327" s="152"/>
      <c r="S327" s="132"/>
      <c r="T327" s="132"/>
      <c r="U327" s="153"/>
      <c r="V327" s="152"/>
      <c r="W327" s="437" t="s">
        <v>226</v>
      </c>
      <c r="X327" s="438"/>
      <c r="Y327" s="438"/>
      <c r="Z327" s="438"/>
      <c r="AA327" s="438"/>
      <c r="AB327" s="438"/>
      <c r="AC327" s="101"/>
      <c r="AD327" s="101"/>
      <c r="AE327" s="447" t="s">
        <v>226</v>
      </c>
      <c r="AF327" s="438"/>
      <c r="AG327" s="438"/>
      <c r="AH327" s="438"/>
      <c r="AI327" s="438"/>
      <c r="AJ327" s="438"/>
      <c r="AN327" s="152"/>
      <c r="AO327" s="152"/>
      <c r="AP327" s="152"/>
      <c r="AQ327" s="152"/>
      <c r="AR327" s="152"/>
      <c r="AS327" s="152"/>
      <c r="AT327" s="152"/>
      <c r="AU327" s="152"/>
      <c r="AV327" s="152"/>
      <c r="AW327" s="152"/>
      <c r="AX327" s="152"/>
      <c r="AY327" s="152"/>
      <c r="AZ327" s="152"/>
      <c r="BA327" s="152"/>
      <c r="BB327" s="152"/>
      <c r="BC327" s="152"/>
      <c r="BD327" s="152"/>
      <c r="BE327" s="152"/>
      <c r="BF327" s="152"/>
      <c r="BG327" s="152"/>
      <c r="BH327" s="137"/>
      <c r="BI327" s="137"/>
      <c r="BJ327" s="137"/>
      <c r="BK327" s="137"/>
      <c r="BL327" s="137"/>
      <c r="BM327" s="137"/>
      <c r="BO327" s="137"/>
      <c r="BP327" s="137"/>
      <c r="BQ327" s="137"/>
      <c r="BR327" s="137"/>
      <c r="BS327" s="137"/>
      <c r="BT327" s="137"/>
      <c r="BU327" s="137"/>
    </row>
    <row r="328" spans="3:73" ht="19.5" customHeight="1">
      <c r="C328" s="71" t="s">
        <v>418</v>
      </c>
      <c r="D328" s="72"/>
      <c r="E328" s="72"/>
      <c r="F328" s="72"/>
      <c r="G328" s="72"/>
      <c r="H328" s="72"/>
      <c r="I328" s="72"/>
      <c r="J328" s="72"/>
      <c r="K328" s="72"/>
      <c r="L328" s="72"/>
      <c r="M328" s="72"/>
      <c r="N328" s="72"/>
      <c r="O328" s="72"/>
      <c r="P328" s="72"/>
      <c r="Q328" s="72"/>
      <c r="R328" s="72"/>
      <c r="S328" s="415"/>
      <c r="T328" s="415"/>
      <c r="U328" s="141"/>
      <c r="W328" s="425">
        <v>256169064</v>
      </c>
      <c r="X328" s="425"/>
      <c r="Y328" s="425"/>
      <c r="Z328" s="425"/>
      <c r="AA328" s="425"/>
      <c r="AB328" s="425"/>
      <c r="AE328" s="425">
        <v>976025</v>
      </c>
      <c r="AF328" s="425"/>
      <c r="AG328" s="425"/>
      <c r="AH328" s="425"/>
      <c r="AI328" s="425"/>
      <c r="AJ328" s="425"/>
      <c r="AN328" s="181" t="s">
        <v>419</v>
      </c>
      <c r="AO328" s="72"/>
      <c r="AP328" s="72"/>
      <c r="AQ328" s="72"/>
      <c r="AR328" s="72"/>
      <c r="AS328" s="72"/>
      <c r="AT328" s="72"/>
      <c r="AU328" s="72"/>
      <c r="AV328" s="72"/>
      <c r="AW328" s="72"/>
      <c r="AX328" s="72"/>
      <c r="AY328" s="72"/>
      <c r="AZ328" s="72"/>
      <c r="BA328" s="72"/>
      <c r="BB328" s="72"/>
      <c r="BC328" s="72"/>
      <c r="BD328" s="72"/>
      <c r="BE328" s="72"/>
      <c r="BH328" s="425"/>
      <c r="BI328" s="425"/>
      <c r="BJ328" s="425"/>
      <c r="BK328" s="425"/>
      <c r="BL328" s="425"/>
      <c r="BM328" s="425"/>
      <c r="BO328" s="425"/>
      <c r="BP328" s="425"/>
      <c r="BQ328" s="425"/>
      <c r="BR328" s="425"/>
      <c r="BS328" s="425"/>
      <c r="BT328" s="425"/>
      <c r="BU328" s="55"/>
    </row>
    <row r="329" spans="3:73" ht="19.5" customHeight="1">
      <c r="C329" s="71" t="s">
        <v>420</v>
      </c>
      <c r="S329" s="415"/>
      <c r="T329" s="415"/>
      <c r="U329" s="141"/>
      <c r="W329" s="500">
        <f>'[1]lien ket'!F118</f>
        <v>0</v>
      </c>
      <c r="X329" s="500"/>
      <c r="Y329" s="500"/>
      <c r="Z329" s="500"/>
      <c r="AA329" s="500"/>
      <c r="AB329" s="500"/>
      <c r="AE329" s="425">
        <f>'[1]lien ket'!J118</f>
        <v>0</v>
      </c>
      <c r="AF329" s="425"/>
      <c r="AG329" s="425"/>
      <c r="AH329" s="425"/>
      <c r="AI329" s="425"/>
      <c r="AJ329" s="425"/>
      <c r="AN329" s="151" t="s">
        <v>289</v>
      </c>
      <c r="BH329" s="55"/>
      <c r="BI329" s="55"/>
      <c r="BJ329" s="55"/>
      <c r="BK329" s="55"/>
      <c r="BL329" s="55"/>
      <c r="BM329" s="55"/>
      <c r="BO329" s="55"/>
      <c r="BP329" s="55"/>
      <c r="BQ329" s="55"/>
      <c r="BR329" s="55"/>
      <c r="BS329" s="55"/>
      <c r="BT329" s="55"/>
      <c r="BU329" s="55"/>
    </row>
    <row r="330" spans="3:73" ht="19.5" customHeight="1">
      <c r="C330" s="51" t="s">
        <v>421</v>
      </c>
      <c r="S330" s="415"/>
      <c r="T330" s="415"/>
      <c r="U330" s="141"/>
      <c r="W330" s="425">
        <v>1702156079</v>
      </c>
      <c r="X330" s="425"/>
      <c r="Y330" s="425"/>
      <c r="Z330" s="425"/>
      <c r="AA330" s="425"/>
      <c r="AB330" s="425"/>
      <c r="AE330" s="425">
        <v>2079584883</v>
      </c>
      <c r="AF330" s="425"/>
      <c r="AG330" s="425"/>
      <c r="AH330" s="425"/>
      <c r="AI330" s="425"/>
      <c r="AJ330" s="425"/>
      <c r="AN330" s="151"/>
      <c r="BH330" s="55"/>
      <c r="BI330" s="55"/>
      <c r="BJ330" s="55"/>
      <c r="BK330" s="55"/>
      <c r="BL330" s="55"/>
      <c r="BM330" s="55"/>
      <c r="BO330" s="55"/>
      <c r="BP330" s="55"/>
      <c r="BQ330" s="55"/>
      <c r="BR330" s="55"/>
      <c r="BS330" s="55"/>
      <c r="BT330" s="55"/>
      <c r="BU330" s="55"/>
    </row>
    <row r="331" spans="3:73" ht="19.5" customHeight="1" outlineLevel="1">
      <c r="C331" s="51" t="s">
        <v>422</v>
      </c>
      <c r="S331" s="415"/>
      <c r="T331" s="415"/>
      <c r="U331" s="141"/>
      <c r="W331" s="500">
        <v>0</v>
      </c>
      <c r="X331" s="500"/>
      <c r="Y331" s="500"/>
      <c r="Z331" s="500"/>
      <c r="AA331" s="500"/>
      <c r="AB331" s="500"/>
      <c r="AE331" s="425">
        <v>0</v>
      </c>
      <c r="AF331" s="425"/>
      <c r="AG331" s="425"/>
      <c r="AH331" s="425"/>
      <c r="AI331" s="425"/>
      <c r="AJ331" s="425"/>
      <c r="AN331" s="151" t="s">
        <v>423</v>
      </c>
      <c r="BH331" s="55"/>
      <c r="BI331" s="55"/>
      <c r="BJ331" s="55"/>
      <c r="BK331" s="55"/>
      <c r="BL331" s="55"/>
      <c r="BM331" s="55"/>
      <c r="BO331" s="55"/>
      <c r="BP331" s="55"/>
      <c r="BQ331" s="55"/>
      <c r="BR331" s="55"/>
      <c r="BS331" s="55"/>
      <c r="BT331" s="55"/>
      <c r="BU331" s="55"/>
    </row>
    <row r="332" spans="3:73" ht="19.5" customHeight="1" outlineLevel="1">
      <c r="C332" s="51" t="s">
        <v>424</v>
      </c>
      <c r="S332" s="415"/>
      <c r="T332" s="415"/>
      <c r="U332" s="141"/>
      <c r="W332" s="425">
        <f>'[1]lien ket'!F120</f>
        <v>0</v>
      </c>
      <c r="X332" s="425"/>
      <c r="Y332" s="425"/>
      <c r="Z332" s="425"/>
      <c r="AA332" s="425"/>
      <c r="AB332" s="425"/>
      <c r="AC332" s="229"/>
      <c r="AD332" s="229"/>
      <c r="AE332" s="425">
        <f>'[1]lien ket'!J120</f>
        <v>0</v>
      </c>
      <c r="AF332" s="425"/>
      <c r="AG332" s="425"/>
      <c r="AH332" s="425"/>
      <c r="AI332" s="425"/>
      <c r="AJ332" s="425"/>
      <c r="AN332" s="151" t="s">
        <v>425</v>
      </c>
      <c r="BH332" s="55"/>
      <c r="BI332" s="55"/>
      <c r="BJ332" s="55"/>
      <c r="BK332" s="55"/>
      <c r="BL332" s="55"/>
      <c r="BM332" s="55"/>
      <c r="BO332" s="55"/>
      <c r="BP332" s="55"/>
      <c r="BQ332" s="55"/>
      <c r="BR332" s="55"/>
      <c r="BS332" s="55"/>
      <c r="BT332" s="55"/>
      <c r="BU332" s="55"/>
    </row>
    <row r="333" spans="3:73" ht="19.5" customHeight="1">
      <c r="C333" s="51" t="s">
        <v>426</v>
      </c>
      <c r="S333" s="415"/>
      <c r="T333" s="415"/>
      <c r="U333" s="141"/>
      <c r="W333" s="425">
        <v>3644526</v>
      </c>
      <c r="X333" s="425"/>
      <c r="Y333" s="425"/>
      <c r="Z333" s="425"/>
      <c r="AA333" s="425"/>
      <c r="AB333" s="425"/>
      <c r="AC333" s="155"/>
      <c r="AD333" s="155"/>
      <c r="AE333" s="425">
        <v>3644526</v>
      </c>
      <c r="AF333" s="425"/>
      <c r="AG333" s="425"/>
      <c r="AH333" s="425"/>
      <c r="AI333" s="425"/>
      <c r="AJ333" s="425"/>
      <c r="AN333" s="151"/>
      <c r="BH333" s="55"/>
      <c r="BI333" s="55"/>
      <c r="BJ333" s="55"/>
      <c r="BK333" s="55"/>
      <c r="BL333" s="55"/>
      <c r="BM333" s="55"/>
      <c r="BO333" s="55"/>
      <c r="BP333" s="55"/>
      <c r="BQ333" s="55"/>
      <c r="BR333" s="55"/>
      <c r="BS333" s="55"/>
      <c r="BT333" s="55"/>
      <c r="BU333" s="55"/>
    </row>
    <row r="334" spans="1:73" ht="19.5" customHeight="1">
      <c r="A334" s="71"/>
      <c r="C334" s="51" t="s">
        <v>427</v>
      </c>
      <c r="S334" s="154"/>
      <c r="T334" s="154"/>
      <c r="U334" s="141"/>
      <c r="W334" s="410"/>
      <c r="X334" s="410"/>
      <c r="Y334" s="410"/>
      <c r="Z334" s="410"/>
      <c r="AA334" s="410"/>
      <c r="AB334" s="410"/>
      <c r="AE334" s="499"/>
      <c r="AF334" s="499"/>
      <c r="AG334" s="499"/>
      <c r="AH334" s="499"/>
      <c r="AI334" s="499"/>
      <c r="AJ334" s="499"/>
      <c r="AN334" s="151"/>
      <c r="BH334" s="55"/>
      <c r="BI334" s="55"/>
      <c r="BJ334" s="55"/>
      <c r="BK334" s="55"/>
      <c r="BL334" s="55"/>
      <c r="BM334" s="55"/>
      <c r="BO334" s="55"/>
      <c r="BP334" s="55"/>
      <c r="BQ334" s="55"/>
      <c r="BR334" s="55"/>
      <c r="BS334" s="55"/>
      <c r="BT334" s="55"/>
      <c r="BU334" s="55"/>
    </row>
    <row r="335" spans="3:75" ht="15.75" thickBot="1">
      <c r="C335" s="423" t="s">
        <v>233</v>
      </c>
      <c r="D335" s="423"/>
      <c r="E335" s="423"/>
      <c r="F335" s="423"/>
      <c r="G335" s="423"/>
      <c r="H335" s="423"/>
      <c r="I335" s="423"/>
      <c r="J335" s="423"/>
      <c r="K335" s="423"/>
      <c r="L335" s="423"/>
      <c r="M335" s="423"/>
      <c r="N335" s="423"/>
      <c r="O335" s="423"/>
      <c r="P335" s="423"/>
      <c r="Q335" s="423"/>
      <c r="R335" s="423"/>
      <c r="S335" s="423"/>
      <c r="T335" s="72"/>
      <c r="W335" s="411">
        <f>SUBTOTAL(9,W328:AB333)+W334</f>
        <v>1961969669</v>
      </c>
      <c r="X335" s="411"/>
      <c r="Y335" s="411"/>
      <c r="Z335" s="411"/>
      <c r="AA335" s="411"/>
      <c r="AB335" s="411"/>
      <c r="AE335" s="411">
        <f>SUBTOTAL(9,AE328:AJ333)+AE334</f>
        <v>2084205434</v>
      </c>
      <c r="AF335" s="411"/>
      <c r="AG335" s="411"/>
      <c r="AH335" s="411"/>
      <c r="AI335" s="411"/>
      <c r="AJ335" s="411"/>
      <c r="AN335" s="72" t="s">
        <v>234</v>
      </c>
      <c r="AO335" s="72"/>
      <c r="AP335" s="72"/>
      <c r="AQ335" s="72"/>
      <c r="AR335" s="72"/>
      <c r="AS335" s="72"/>
      <c r="AT335" s="72"/>
      <c r="AU335" s="72"/>
      <c r="AV335" s="72"/>
      <c r="AW335" s="72"/>
      <c r="AX335" s="72"/>
      <c r="AY335" s="72"/>
      <c r="AZ335" s="72"/>
      <c r="BA335" s="72"/>
      <c r="BB335" s="72"/>
      <c r="BC335" s="72"/>
      <c r="BD335" s="72"/>
      <c r="BE335" s="72"/>
      <c r="BH335" s="411">
        <f>SUBTOTAL(9,BH328:BM332)</f>
        <v>0</v>
      </c>
      <c r="BI335" s="411"/>
      <c r="BJ335" s="411"/>
      <c r="BK335" s="411"/>
      <c r="BL335" s="411"/>
      <c r="BM335" s="411"/>
      <c r="BO335" s="411">
        <f>SUBTOTAL(9,BO328:BT332)</f>
        <v>0</v>
      </c>
      <c r="BP335" s="411"/>
      <c r="BQ335" s="411"/>
      <c r="BR335" s="411"/>
      <c r="BS335" s="411"/>
      <c r="BT335" s="411"/>
      <c r="BU335" s="142"/>
      <c r="BV335" s="143"/>
      <c r="BW335" s="143"/>
    </row>
    <row r="336" spans="3:73" ht="15.75" thickTop="1">
      <c r="C336" s="428"/>
      <c r="D336" s="428"/>
      <c r="E336" s="428"/>
      <c r="F336" s="428"/>
      <c r="G336" s="428"/>
      <c r="H336" s="428"/>
      <c r="I336" s="428"/>
      <c r="J336" s="428"/>
      <c r="K336" s="428"/>
      <c r="L336" s="428"/>
      <c r="M336" s="428"/>
      <c r="N336" s="428"/>
      <c r="O336" s="428"/>
      <c r="P336" s="428"/>
      <c r="Q336" s="428"/>
      <c r="R336" s="428"/>
      <c r="S336" s="428"/>
      <c r="T336" s="428"/>
      <c r="U336" s="428"/>
      <c r="V336" s="428"/>
      <c r="W336" s="428"/>
      <c r="X336" s="428"/>
      <c r="Y336" s="428"/>
      <c r="Z336" s="428"/>
      <c r="AA336" s="428"/>
      <c r="AB336" s="428"/>
      <c r="AC336" s="428"/>
      <c r="AD336" s="428"/>
      <c r="AE336" s="428"/>
      <c r="AF336" s="428"/>
      <c r="AG336" s="428"/>
      <c r="AH336" s="428"/>
      <c r="AI336" s="428"/>
      <c r="AJ336" s="428"/>
      <c r="AN336" s="152"/>
      <c r="AO336" s="152"/>
      <c r="AP336" s="152"/>
      <c r="AQ336" s="152"/>
      <c r="AR336" s="152"/>
      <c r="AS336" s="152"/>
      <c r="AT336" s="152"/>
      <c r="AU336" s="152"/>
      <c r="AV336" s="152"/>
      <c r="AW336" s="152"/>
      <c r="AX336" s="152"/>
      <c r="AY336" s="152"/>
      <c r="AZ336" s="152"/>
      <c r="BA336" s="152"/>
      <c r="BB336" s="152"/>
      <c r="BC336" s="152"/>
      <c r="BD336" s="152"/>
      <c r="BE336" s="152"/>
      <c r="BF336" s="152"/>
      <c r="BG336" s="152"/>
      <c r="BH336" s="152"/>
      <c r="BI336" s="152"/>
      <c r="BJ336" s="152"/>
      <c r="BK336" s="152"/>
      <c r="BL336" s="152"/>
      <c r="BM336" s="152"/>
      <c r="BO336" s="52"/>
      <c r="BP336" s="52"/>
      <c r="BQ336" s="52"/>
      <c r="BR336" s="52"/>
      <c r="BS336" s="52"/>
      <c r="BT336" s="52"/>
      <c r="BU336" s="52"/>
    </row>
    <row r="337" spans="1:73" ht="15">
      <c r="A337" s="72">
        <v>17</v>
      </c>
      <c r="B337" s="72" t="s">
        <v>223</v>
      </c>
      <c r="C337" s="156" t="s">
        <v>428</v>
      </c>
      <c r="D337" s="152"/>
      <c r="E337" s="152"/>
      <c r="F337" s="152"/>
      <c r="G337" s="152"/>
      <c r="H337" s="152"/>
      <c r="I337" s="152"/>
      <c r="J337" s="152"/>
      <c r="K337" s="152"/>
      <c r="L337" s="152"/>
      <c r="M337" s="152"/>
      <c r="N337" s="152"/>
      <c r="O337" s="152"/>
      <c r="P337" s="152"/>
      <c r="Q337" s="152"/>
      <c r="R337" s="152"/>
      <c r="S337" s="152"/>
      <c r="T337" s="152"/>
      <c r="U337" s="152"/>
      <c r="V337" s="152"/>
      <c r="W337" s="445" t="s">
        <v>391</v>
      </c>
      <c r="X337" s="445"/>
      <c r="Y337" s="445"/>
      <c r="Z337" s="445"/>
      <c r="AA337" s="445"/>
      <c r="AB337" s="445"/>
      <c r="AE337" s="446" t="s">
        <v>677</v>
      </c>
      <c r="AF337" s="446"/>
      <c r="AG337" s="446"/>
      <c r="AH337" s="446"/>
      <c r="AI337" s="446"/>
      <c r="AJ337" s="446"/>
      <c r="AL337" s="72">
        <v>17</v>
      </c>
      <c r="AM337" s="72" t="s">
        <v>223</v>
      </c>
      <c r="AN337" s="156" t="s">
        <v>429</v>
      </c>
      <c r="AO337" s="152"/>
      <c r="AP337" s="152"/>
      <c r="AQ337" s="152"/>
      <c r="AR337" s="152"/>
      <c r="AS337" s="152"/>
      <c r="AT337" s="152"/>
      <c r="AU337" s="152"/>
      <c r="AV337" s="152"/>
      <c r="AW337" s="152"/>
      <c r="AX337" s="152"/>
      <c r="AY337" s="152"/>
      <c r="AZ337" s="152"/>
      <c r="BA337" s="152"/>
      <c r="BB337" s="152"/>
      <c r="BC337" s="152"/>
      <c r="BD337" s="152"/>
      <c r="BE337" s="152"/>
      <c r="BF337" s="152"/>
      <c r="BG337" s="152"/>
      <c r="BH337" s="152"/>
      <c r="BI337" s="152"/>
      <c r="BJ337" s="152"/>
      <c r="BK337" s="152"/>
      <c r="BL337" s="152"/>
      <c r="BM337" s="152"/>
      <c r="BO337" s="52"/>
      <c r="BP337" s="52"/>
      <c r="BQ337" s="52"/>
      <c r="BR337" s="52"/>
      <c r="BS337" s="52"/>
      <c r="BT337" s="52"/>
      <c r="BU337" s="52"/>
    </row>
    <row r="338" spans="3:73" ht="19.5" customHeight="1">
      <c r="C338" s="152"/>
      <c r="D338" s="152"/>
      <c r="E338" s="152"/>
      <c r="F338" s="152"/>
      <c r="G338" s="152"/>
      <c r="H338" s="152"/>
      <c r="I338" s="152"/>
      <c r="J338" s="152"/>
      <c r="K338" s="152"/>
      <c r="L338" s="152"/>
      <c r="M338" s="152"/>
      <c r="N338" s="152"/>
      <c r="O338" s="152"/>
      <c r="P338" s="152"/>
      <c r="Q338" s="152"/>
      <c r="R338" s="152"/>
      <c r="S338" s="152"/>
      <c r="T338" s="152"/>
      <c r="U338" s="152"/>
      <c r="V338" s="152"/>
      <c r="W338" s="437" t="s">
        <v>226</v>
      </c>
      <c r="X338" s="438"/>
      <c r="Y338" s="438"/>
      <c r="Z338" s="438"/>
      <c r="AA338" s="438"/>
      <c r="AB338" s="438"/>
      <c r="AC338" s="101"/>
      <c r="AD338" s="101"/>
      <c r="AE338" s="447" t="s">
        <v>226</v>
      </c>
      <c r="AF338" s="438"/>
      <c r="AG338" s="438"/>
      <c r="AH338" s="438"/>
      <c r="AI338" s="438"/>
      <c r="AJ338" s="438"/>
      <c r="AN338" s="152"/>
      <c r="AO338" s="152"/>
      <c r="AP338" s="152"/>
      <c r="AQ338" s="152"/>
      <c r="AR338" s="152"/>
      <c r="AS338" s="152"/>
      <c r="AT338" s="152"/>
      <c r="AU338" s="152"/>
      <c r="AV338" s="152"/>
      <c r="AW338" s="152"/>
      <c r="AX338" s="152"/>
      <c r="AY338" s="152"/>
      <c r="AZ338" s="152"/>
      <c r="BA338" s="152"/>
      <c r="BB338" s="152"/>
      <c r="BC338" s="152"/>
      <c r="BD338" s="152"/>
      <c r="BE338" s="152"/>
      <c r="BF338" s="152"/>
      <c r="BG338" s="152"/>
      <c r="BH338" s="137"/>
      <c r="BI338" s="137"/>
      <c r="BJ338" s="137"/>
      <c r="BK338" s="137"/>
      <c r="BL338" s="137"/>
      <c r="BM338" s="137"/>
      <c r="BO338" s="137"/>
      <c r="BP338" s="137"/>
      <c r="BQ338" s="137"/>
      <c r="BR338" s="137"/>
      <c r="BS338" s="137"/>
      <c r="BT338" s="137"/>
      <c r="BU338" s="137"/>
    </row>
    <row r="339" spans="3:73" ht="19.5" customHeight="1" hidden="1">
      <c r="C339" s="71" t="s">
        <v>430</v>
      </c>
      <c r="D339" s="152"/>
      <c r="E339" s="152"/>
      <c r="F339" s="152"/>
      <c r="G339" s="152"/>
      <c r="H339" s="152"/>
      <c r="I339" s="152"/>
      <c r="J339" s="152"/>
      <c r="K339" s="152"/>
      <c r="L339" s="152"/>
      <c r="M339" s="152"/>
      <c r="N339" s="152"/>
      <c r="O339" s="152"/>
      <c r="P339" s="152"/>
      <c r="Q339" s="152"/>
      <c r="R339" s="152"/>
      <c r="S339" s="152"/>
      <c r="T339" s="152"/>
      <c r="U339" s="152"/>
      <c r="V339" s="152"/>
      <c r="W339" s="498"/>
      <c r="X339" s="498"/>
      <c r="Y339" s="498"/>
      <c r="Z339" s="498"/>
      <c r="AA339" s="498"/>
      <c r="AB339" s="498"/>
      <c r="AC339" s="101"/>
      <c r="AD339" s="101"/>
      <c r="AE339" s="498"/>
      <c r="AF339" s="498"/>
      <c r="AG339" s="498"/>
      <c r="AH339" s="498"/>
      <c r="AI339" s="498"/>
      <c r="AJ339" s="498"/>
      <c r="AN339" s="152"/>
      <c r="AO339" s="152"/>
      <c r="AP339" s="152"/>
      <c r="AQ339" s="152"/>
      <c r="AR339" s="152"/>
      <c r="AS339" s="152"/>
      <c r="AT339" s="152"/>
      <c r="AU339" s="152"/>
      <c r="AV339" s="152"/>
      <c r="AW339" s="152"/>
      <c r="AX339" s="152"/>
      <c r="AY339" s="152"/>
      <c r="AZ339" s="152"/>
      <c r="BA339" s="152"/>
      <c r="BB339" s="152"/>
      <c r="BC339" s="152"/>
      <c r="BD339" s="152"/>
      <c r="BE339" s="152"/>
      <c r="BF339" s="152"/>
      <c r="BG339" s="152"/>
      <c r="BH339" s="137"/>
      <c r="BI339" s="137"/>
      <c r="BJ339" s="137"/>
      <c r="BK339" s="137"/>
      <c r="BL339" s="137"/>
      <c r="BM339" s="137"/>
      <c r="BO339" s="137"/>
      <c r="BP339" s="137"/>
      <c r="BQ339" s="137"/>
      <c r="BR339" s="137"/>
      <c r="BS339" s="137"/>
      <c r="BT339" s="137"/>
      <c r="BU339" s="137"/>
    </row>
    <row r="340" spans="3:73" ht="19.5" customHeight="1">
      <c r="C340" s="71" t="s">
        <v>472</v>
      </c>
      <c r="D340" s="152"/>
      <c r="E340" s="152"/>
      <c r="F340" s="152"/>
      <c r="G340" s="152"/>
      <c r="H340" s="152"/>
      <c r="I340" s="152"/>
      <c r="J340" s="152"/>
      <c r="K340" s="152"/>
      <c r="L340" s="152"/>
      <c r="M340" s="152"/>
      <c r="N340" s="152"/>
      <c r="O340" s="152"/>
      <c r="P340" s="152"/>
      <c r="Q340" s="152"/>
      <c r="R340" s="152"/>
      <c r="S340" s="152"/>
      <c r="T340" s="152"/>
      <c r="U340" s="152"/>
      <c r="V340" s="152"/>
      <c r="W340" s="497">
        <v>715413130</v>
      </c>
      <c r="X340" s="497"/>
      <c r="Y340" s="497"/>
      <c r="Z340" s="497"/>
      <c r="AA340" s="497"/>
      <c r="AB340" s="497"/>
      <c r="AC340" s="101"/>
      <c r="AD340" s="101"/>
      <c r="AE340" s="497">
        <v>55846155</v>
      </c>
      <c r="AF340" s="497"/>
      <c r="AG340" s="497"/>
      <c r="AH340" s="497"/>
      <c r="AI340" s="497"/>
      <c r="AJ340" s="497"/>
      <c r="AN340" s="152"/>
      <c r="AO340" s="152"/>
      <c r="AP340" s="152"/>
      <c r="AQ340" s="152"/>
      <c r="AR340" s="152"/>
      <c r="AS340" s="152"/>
      <c r="AT340" s="152"/>
      <c r="AU340" s="152"/>
      <c r="AV340" s="152"/>
      <c r="AW340" s="152"/>
      <c r="AX340" s="152"/>
      <c r="AY340" s="152"/>
      <c r="AZ340" s="152"/>
      <c r="BA340" s="152"/>
      <c r="BB340" s="152"/>
      <c r="BC340" s="152"/>
      <c r="BD340" s="152"/>
      <c r="BE340" s="152"/>
      <c r="BF340" s="152"/>
      <c r="BG340" s="152"/>
      <c r="BH340" s="137"/>
      <c r="BI340" s="137"/>
      <c r="BJ340" s="137"/>
      <c r="BK340" s="137"/>
      <c r="BL340" s="137"/>
      <c r="BM340" s="137"/>
      <c r="BO340" s="137"/>
      <c r="BP340" s="137"/>
      <c r="BQ340" s="137"/>
      <c r="BR340" s="137"/>
      <c r="BS340" s="137"/>
      <c r="BT340" s="137"/>
      <c r="BU340" s="137"/>
    </row>
    <row r="341" spans="3:73" ht="19.5" customHeight="1">
      <c r="C341" s="71" t="s">
        <v>431</v>
      </c>
      <c r="D341" s="72"/>
      <c r="E341" s="72"/>
      <c r="F341" s="72"/>
      <c r="G341" s="72"/>
      <c r="H341" s="72"/>
      <c r="I341" s="72"/>
      <c r="J341" s="72"/>
      <c r="K341" s="72"/>
      <c r="L341" s="72"/>
      <c r="M341" s="72"/>
      <c r="N341" s="72"/>
      <c r="O341" s="72"/>
      <c r="P341" s="72"/>
      <c r="Q341" s="72"/>
      <c r="R341" s="72"/>
      <c r="S341" s="72"/>
      <c r="T341" s="72"/>
      <c r="W341" s="497">
        <v>2183531414</v>
      </c>
      <c r="X341" s="497"/>
      <c r="Y341" s="497"/>
      <c r="Z341" s="497"/>
      <c r="AA341" s="497"/>
      <c r="AB341" s="497"/>
      <c r="AE341" s="497">
        <v>1717784028</v>
      </c>
      <c r="AF341" s="497"/>
      <c r="AG341" s="497"/>
      <c r="AH341" s="497"/>
      <c r="AI341" s="497"/>
      <c r="AJ341" s="497"/>
      <c r="AN341" s="71" t="s">
        <v>429</v>
      </c>
      <c r="AO341" s="72"/>
      <c r="AP341" s="72"/>
      <c r="AQ341" s="72"/>
      <c r="AR341" s="72"/>
      <c r="AS341" s="72"/>
      <c r="AT341" s="72"/>
      <c r="AU341" s="72"/>
      <c r="AV341" s="72"/>
      <c r="AW341" s="72"/>
      <c r="AX341" s="72"/>
      <c r="AY341" s="72"/>
      <c r="AZ341" s="72"/>
      <c r="BA341" s="72"/>
      <c r="BB341" s="72"/>
      <c r="BC341" s="72"/>
      <c r="BD341" s="72"/>
      <c r="BE341" s="72"/>
      <c r="BH341" s="427"/>
      <c r="BI341" s="427"/>
      <c r="BJ341" s="427"/>
      <c r="BK341" s="427"/>
      <c r="BL341" s="427"/>
      <c r="BM341" s="427"/>
      <c r="BO341" s="427"/>
      <c r="BP341" s="427"/>
      <c r="BQ341" s="427"/>
      <c r="BR341" s="427"/>
      <c r="BS341" s="427"/>
      <c r="BT341" s="427"/>
      <c r="BU341" s="52"/>
    </row>
    <row r="342" spans="3:73" ht="19.5" customHeight="1">
      <c r="C342" s="71" t="s">
        <v>432</v>
      </c>
      <c r="D342" s="72"/>
      <c r="E342" s="72"/>
      <c r="F342" s="72"/>
      <c r="G342" s="72"/>
      <c r="H342" s="72"/>
      <c r="I342" s="72"/>
      <c r="J342" s="72"/>
      <c r="K342" s="72"/>
      <c r="L342" s="72"/>
      <c r="M342" s="72"/>
      <c r="N342" s="72"/>
      <c r="O342" s="72"/>
      <c r="P342" s="72"/>
      <c r="Q342" s="72"/>
      <c r="R342" s="72"/>
      <c r="S342" s="72"/>
      <c r="T342" s="72"/>
      <c r="W342" s="496"/>
      <c r="X342" s="496"/>
      <c r="Y342" s="496"/>
      <c r="Z342" s="496"/>
      <c r="AA342" s="496"/>
      <c r="AB342" s="496"/>
      <c r="AE342" s="496"/>
      <c r="AF342" s="496"/>
      <c r="AG342" s="496"/>
      <c r="AH342" s="496"/>
      <c r="AI342" s="496"/>
      <c r="AJ342" s="496"/>
      <c r="AN342" s="71"/>
      <c r="AO342" s="72"/>
      <c r="AP342" s="72"/>
      <c r="AQ342" s="72"/>
      <c r="AR342" s="72"/>
      <c r="AS342" s="72"/>
      <c r="AT342" s="72"/>
      <c r="AU342" s="72"/>
      <c r="AV342" s="72"/>
      <c r="AW342" s="72"/>
      <c r="AX342" s="72"/>
      <c r="AY342" s="72"/>
      <c r="AZ342" s="72"/>
      <c r="BA342" s="72"/>
      <c r="BB342" s="72"/>
      <c r="BC342" s="72"/>
      <c r="BD342" s="72"/>
      <c r="BE342" s="72"/>
      <c r="BH342" s="139"/>
      <c r="BI342" s="139"/>
      <c r="BJ342" s="139"/>
      <c r="BK342" s="139"/>
      <c r="BL342" s="139"/>
      <c r="BM342" s="139"/>
      <c r="BO342" s="139"/>
      <c r="BP342" s="139"/>
      <c r="BQ342" s="139"/>
      <c r="BR342" s="139"/>
      <c r="BS342" s="139"/>
      <c r="BT342" s="139"/>
      <c r="BU342" s="52"/>
    </row>
    <row r="343" spans="1:77" s="51" customFormat="1" ht="19.5" customHeight="1" thickBot="1">
      <c r="A343" s="72"/>
      <c r="B343" s="72"/>
      <c r="C343" s="423" t="s">
        <v>233</v>
      </c>
      <c r="D343" s="423"/>
      <c r="E343" s="423"/>
      <c r="F343" s="423"/>
      <c r="G343" s="423"/>
      <c r="H343" s="423"/>
      <c r="I343" s="423"/>
      <c r="J343" s="423"/>
      <c r="K343" s="423"/>
      <c r="L343" s="423"/>
      <c r="M343" s="423"/>
      <c r="N343" s="423"/>
      <c r="O343" s="423"/>
      <c r="P343" s="423"/>
      <c r="Q343" s="423"/>
      <c r="R343" s="423"/>
      <c r="S343" s="423"/>
      <c r="T343" s="72"/>
      <c r="W343" s="411">
        <f>SUM(W339:AB342)</f>
        <v>2898944544</v>
      </c>
      <c r="X343" s="411"/>
      <c r="Y343" s="411"/>
      <c r="Z343" s="411"/>
      <c r="AA343" s="411"/>
      <c r="AB343" s="411"/>
      <c r="AE343" s="411">
        <f>SUM(AE339:AJ342)</f>
        <v>1773630183</v>
      </c>
      <c r="AF343" s="411"/>
      <c r="AG343" s="411"/>
      <c r="AH343" s="411"/>
      <c r="AI343" s="411"/>
      <c r="AJ343" s="411"/>
      <c r="AL343" s="72"/>
      <c r="AM343" s="72"/>
      <c r="AN343" s="72" t="s">
        <v>233</v>
      </c>
      <c r="AO343" s="72"/>
      <c r="AP343" s="72"/>
      <c r="AQ343" s="72"/>
      <c r="AR343" s="72"/>
      <c r="AS343" s="72"/>
      <c r="AT343" s="72"/>
      <c r="AU343" s="72"/>
      <c r="AV343" s="72"/>
      <c r="AW343" s="72"/>
      <c r="AX343" s="72"/>
      <c r="AY343" s="72"/>
      <c r="AZ343" s="72"/>
      <c r="BA343" s="72"/>
      <c r="BB343" s="72"/>
      <c r="BC343" s="72"/>
      <c r="BD343" s="72"/>
      <c r="BE343" s="72"/>
      <c r="BH343" s="411">
        <f>SUBTOTAL(9,BH341:BM341)</f>
        <v>0</v>
      </c>
      <c r="BI343" s="411"/>
      <c r="BJ343" s="411"/>
      <c r="BK343" s="411"/>
      <c r="BL343" s="411"/>
      <c r="BM343" s="411"/>
      <c r="BO343" s="411">
        <f>SUBTOTAL(9,BO341:BT341)</f>
        <v>0</v>
      </c>
      <c r="BP343" s="411"/>
      <c r="BQ343" s="411"/>
      <c r="BR343" s="411"/>
      <c r="BS343" s="411"/>
      <c r="BT343" s="411"/>
      <c r="BU343" s="142"/>
      <c r="BV343" s="209"/>
      <c r="BW343" s="209"/>
      <c r="BX343" s="209"/>
      <c r="BY343" s="230"/>
    </row>
    <row r="344" spans="1:73" ht="19.5" customHeight="1" thickTop="1">
      <c r="A344" s="72">
        <v>18</v>
      </c>
      <c r="B344" s="72" t="s">
        <v>223</v>
      </c>
      <c r="C344" s="156" t="s">
        <v>433</v>
      </c>
      <c r="D344" s="152"/>
      <c r="E344" s="152"/>
      <c r="F344" s="152"/>
      <c r="G344" s="152"/>
      <c r="H344" s="152"/>
      <c r="I344" s="152"/>
      <c r="J344" s="152"/>
      <c r="K344" s="152"/>
      <c r="L344" s="152"/>
      <c r="M344" s="152"/>
      <c r="N344" s="152"/>
      <c r="O344" s="152"/>
      <c r="P344" s="152"/>
      <c r="Q344" s="152"/>
      <c r="R344" s="152"/>
      <c r="U344" s="152"/>
      <c r="V344" s="152"/>
      <c r="W344" s="152"/>
      <c r="X344" s="152"/>
      <c r="Y344" s="152"/>
      <c r="Z344" s="152"/>
      <c r="AA344" s="152"/>
      <c r="AB344" s="152"/>
      <c r="AE344" s="52"/>
      <c r="AF344" s="52"/>
      <c r="AG344" s="52"/>
      <c r="AH344" s="52"/>
      <c r="AI344" s="52"/>
      <c r="AJ344" s="52"/>
      <c r="AL344" s="72">
        <v>18</v>
      </c>
      <c r="AM344" s="72" t="s">
        <v>223</v>
      </c>
      <c r="AN344" s="156" t="s">
        <v>434</v>
      </c>
      <c r="AO344" s="152"/>
      <c r="AP344" s="152"/>
      <c r="AQ344" s="152"/>
      <c r="AR344" s="152"/>
      <c r="AS344" s="152"/>
      <c r="AT344" s="152"/>
      <c r="AU344" s="152"/>
      <c r="AV344" s="152"/>
      <c r="AW344" s="152"/>
      <c r="AX344" s="152"/>
      <c r="AY344" s="152"/>
      <c r="AZ344" s="152"/>
      <c r="BA344" s="152"/>
      <c r="BB344" s="152"/>
      <c r="BC344" s="152"/>
      <c r="BD344" s="152"/>
      <c r="BE344" s="152"/>
      <c r="BF344" s="152"/>
      <c r="BG344" s="152"/>
      <c r="BH344" s="152"/>
      <c r="BI344" s="152"/>
      <c r="BJ344" s="152"/>
      <c r="BK344" s="152"/>
      <c r="BL344" s="152"/>
      <c r="BM344" s="152"/>
      <c r="BO344" s="52"/>
      <c r="BP344" s="52"/>
      <c r="BQ344" s="52"/>
      <c r="BR344" s="52"/>
      <c r="BS344" s="52"/>
      <c r="BT344" s="52"/>
      <c r="BU344" s="52"/>
    </row>
    <row r="345" spans="3:73" ht="19.5" customHeight="1">
      <c r="C345" s="152"/>
      <c r="D345" s="152"/>
      <c r="E345" s="152"/>
      <c r="F345" s="152"/>
      <c r="G345" s="152"/>
      <c r="H345" s="152"/>
      <c r="I345" s="152"/>
      <c r="J345" s="152"/>
      <c r="K345" s="152"/>
      <c r="L345" s="152"/>
      <c r="M345" s="152"/>
      <c r="N345" s="152"/>
      <c r="O345" s="152"/>
      <c r="P345" s="152"/>
      <c r="Q345" s="152"/>
      <c r="R345" s="152"/>
      <c r="S345" s="429"/>
      <c r="T345" s="429"/>
      <c r="U345" s="152"/>
      <c r="V345" s="152"/>
      <c r="W345" s="445" t="s">
        <v>391</v>
      </c>
      <c r="X345" s="445"/>
      <c r="Y345" s="445"/>
      <c r="Z345" s="445"/>
      <c r="AA345" s="445"/>
      <c r="AB345" s="445"/>
      <c r="AE345" s="446" t="s">
        <v>677</v>
      </c>
      <c r="AF345" s="446"/>
      <c r="AG345" s="446"/>
      <c r="AH345" s="446"/>
      <c r="AI345" s="446"/>
      <c r="AJ345" s="446"/>
      <c r="AN345" s="152"/>
      <c r="AO345" s="152"/>
      <c r="AP345" s="152"/>
      <c r="AQ345" s="152"/>
      <c r="AR345" s="152"/>
      <c r="AS345" s="152"/>
      <c r="AT345" s="152"/>
      <c r="AU345" s="152"/>
      <c r="AV345" s="152"/>
      <c r="AW345" s="152"/>
      <c r="AX345" s="152"/>
      <c r="AY345" s="152"/>
      <c r="AZ345" s="152"/>
      <c r="BA345" s="152"/>
      <c r="BB345" s="152"/>
      <c r="BC345" s="152"/>
      <c r="BD345" s="152"/>
      <c r="BE345" s="152"/>
      <c r="BF345" s="152"/>
      <c r="BG345" s="152"/>
      <c r="BH345" s="430" t="s">
        <v>196</v>
      </c>
      <c r="BI345" s="430"/>
      <c r="BJ345" s="430"/>
      <c r="BK345" s="430"/>
      <c r="BL345" s="430"/>
      <c r="BM345" s="430"/>
      <c r="BO345" s="430" t="s">
        <v>197</v>
      </c>
      <c r="BP345" s="430"/>
      <c r="BQ345" s="430"/>
      <c r="BR345" s="430"/>
      <c r="BS345" s="430"/>
      <c r="BT345" s="430"/>
      <c r="BU345" s="137"/>
    </row>
    <row r="346" spans="3:73" ht="19.5" customHeight="1">
      <c r="C346" s="152"/>
      <c r="D346" s="152"/>
      <c r="E346" s="152"/>
      <c r="F346" s="152"/>
      <c r="G346" s="152"/>
      <c r="H346" s="152"/>
      <c r="I346" s="152"/>
      <c r="J346" s="152"/>
      <c r="K346" s="152"/>
      <c r="L346" s="152"/>
      <c r="M346" s="152"/>
      <c r="N346" s="152"/>
      <c r="O346" s="152"/>
      <c r="P346" s="152"/>
      <c r="Q346" s="152"/>
      <c r="R346" s="152"/>
      <c r="S346" s="132"/>
      <c r="T346" s="132"/>
      <c r="U346" s="152"/>
      <c r="V346" s="152"/>
      <c r="W346" s="437" t="s">
        <v>226</v>
      </c>
      <c r="X346" s="438"/>
      <c r="Y346" s="438"/>
      <c r="Z346" s="438"/>
      <c r="AA346" s="438"/>
      <c r="AB346" s="438"/>
      <c r="AC346" s="101"/>
      <c r="AD346" s="101"/>
      <c r="AE346" s="447" t="s">
        <v>226</v>
      </c>
      <c r="AF346" s="438"/>
      <c r="AG346" s="438"/>
      <c r="AH346" s="438"/>
      <c r="AI346" s="438"/>
      <c r="AJ346" s="438"/>
      <c r="AN346" s="152"/>
      <c r="AO346" s="152"/>
      <c r="AP346" s="152"/>
      <c r="AQ346" s="152"/>
      <c r="AR346" s="152"/>
      <c r="AS346" s="152"/>
      <c r="AT346" s="152"/>
      <c r="AU346" s="152"/>
      <c r="AV346" s="152"/>
      <c r="AW346" s="152"/>
      <c r="AX346" s="152"/>
      <c r="AY346" s="152"/>
      <c r="AZ346" s="152"/>
      <c r="BA346" s="152"/>
      <c r="BB346" s="152"/>
      <c r="BC346" s="152"/>
      <c r="BD346" s="152"/>
      <c r="BE346" s="152"/>
      <c r="BF346" s="152"/>
      <c r="BG346" s="152"/>
      <c r="BH346" s="137"/>
      <c r="BI346" s="137"/>
      <c r="BJ346" s="137"/>
      <c r="BK346" s="137"/>
      <c r="BL346" s="137"/>
      <c r="BM346" s="137"/>
      <c r="BO346" s="137"/>
      <c r="BP346" s="137"/>
      <c r="BQ346" s="137"/>
      <c r="BR346" s="137"/>
      <c r="BS346" s="137"/>
      <c r="BT346" s="137"/>
      <c r="BU346" s="137"/>
    </row>
    <row r="347" spans="3:73" ht="19.5" customHeight="1">
      <c r="C347" s="71" t="s">
        <v>435</v>
      </c>
      <c r="D347" s="72"/>
      <c r="E347" s="72"/>
      <c r="F347" s="72"/>
      <c r="G347" s="72"/>
      <c r="H347" s="72"/>
      <c r="I347" s="72"/>
      <c r="J347" s="72"/>
      <c r="K347" s="72"/>
      <c r="L347" s="72"/>
      <c r="M347" s="72"/>
      <c r="N347" s="72"/>
      <c r="O347" s="72"/>
      <c r="P347" s="72"/>
      <c r="Q347" s="72"/>
      <c r="R347" s="72"/>
      <c r="S347" s="445"/>
      <c r="T347" s="445"/>
      <c r="W347" s="494">
        <f>'[1]lien ket'!F128</f>
        <v>0</v>
      </c>
      <c r="X347" s="494"/>
      <c r="Y347" s="494"/>
      <c r="Z347" s="494"/>
      <c r="AA347" s="494"/>
      <c r="AB347" s="494"/>
      <c r="AC347" s="138"/>
      <c r="AD347" s="138"/>
      <c r="AE347" s="495">
        <f>'[1]lien ket'!J128</f>
        <v>0</v>
      </c>
      <c r="AF347" s="495"/>
      <c r="AG347" s="495"/>
      <c r="AH347" s="495"/>
      <c r="AI347" s="495"/>
      <c r="AJ347" s="495"/>
      <c r="AN347" s="71" t="s">
        <v>435</v>
      </c>
      <c r="AO347" s="72"/>
      <c r="AP347" s="72"/>
      <c r="AQ347" s="72"/>
      <c r="AR347" s="72"/>
      <c r="AS347" s="72"/>
      <c r="AT347" s="72"/>
      <c r="AU347" s="72"/>
      <c r="AV347" s="72"/>
      <c r="AW347" s="72"/>
      <c r="AX347" s="72"/>
      <c r="AY347" s="72"/>
      <c r="AZ347" s="72"/>
      <c r="BA347" s="72"/>
      <c r="BB347" s="72"/>
      <c r="BC347" s="72"/>
      <c r="BD347" s="72"/>
      <c r="BE347" s="72"/>
      <c r="BH347" s="427"/>
      <c r="BI347" s="427"/>
      <c r="BJ347" s="427"/>
      <c r="BK347" s="427"/>
      <c r="BL347" s="427"/>
      <c r="BM347" s="427"/>
      <c r="BO347" s="427"/>
      <c r="BP347" s="427"/>
      <c r="BQ347" s="427"/>
      <c r="BR347" s="427"/>
      <c r="BS347" s="427"/>
      <c r="BT347" s="427"/>
      <c r="BU347" s="52"/>
    </row>
    <row r="348" spans="3:73" ht="19.5" customHeight="1">
      <c r="C348" s="71" t="s">
        <v>436</v>
      </c>
      <c r="D348" s="72"/>
      <c r="E348" s="72"/>
      <c r="F348" s="72"/>
      <c r="G348" s="72"/>
      <c r="H348" s="72"/>
      <c r="I348" s="72"/>
      <c r="J348" s="72"/>
      <c r="K348" s="72"/>
      <c r="L348" s="72"/>
      <c r="M348" s="72"/>
      <c r="N348" s="72"/>
      <c r="O348" s="72"/>
      <c r="P348" s="72"/>
      <c r="Q348" s="72"/>
      <c r="R348" s="72"/>
      <c r="S348" s="445"/>
      <c r="T348" s="445"/>
      <c r="W348" s="431"/>
      <c r="X348" s="431"/>
      <c r="Y348" s="431"/>
      <c r="Z348" s="431"/>
      <c r="AA348" s="431"/>
      <c r="AB348" s="431"/>
      <c r="AC348" s="138"/>
      <c r="AD348" s="138"/>
      <c r="AE348" s="431">
        <f>'[1]lien ket'!J130</f>
        <v>0</v>
      </c>
      <c r="AF348" s="431"/>
      <c r="AG348" s="431"/>
      <c r="AH348" s="431"/>
      <c r="AI348" s="431"/>
      <c r="AJ348" s="431"/>
      <c r="AN348" s="71" t="s">
        <v>436</v>
      </c>
      <c r="AO348" s="72"/>
      <c r="AP348" s="72"/>
      <c r="AQ348" s="72"/>
      <c r="AR348" s="72"/>
      <c r="AS348" s="72"/>
      <c r="AT348" s="72"/>
      <c r="AU348" s="72"/>
      <c r="AV348" s="72"/>
      <c r="AW348" s="72"/>
      <c r="AX348" s="72"/>
      <c r="AY348" s="72"/>
      <c r="AZ348" s="72"/>
      <c r="BA348" s="72"/>
      <c r="BB348" s="72"/>
      <c r="BC348" s="72"/>
      <c r="BD348" s="72"/>
      <c r="BE348" s="72"/>
      <c r="BH348" s="410"/>
      <c r="BI348" s="410"/>
      <c r="BJ348" s="410"/>
      <c r="BK348" s="410"/>
      <c r="BL348" s="410"/>
      <c r="BM348" s="410"/>
      <c r="BO348" s="410"/>
      <c r="BP348" s="410"/>
      <c r="BQ348" s="410"/>
      <c r="BR348" s="410"/>
      <c r="BS348" s="410"/>
      <c r="BT348" s="410"/>
      <c r="BU348" s="100"/>
    </row>
    <row r="349" spans="3:73" ht="19.5" customHeight="1">
      <c r="C349" s="51" t="s">
        <v>437</v>
      </c>
      <c r="S349" s="445"/>
      <c r="T349" s="445"/>
      <c r="W349" s="431">
        <v>943529845</v>
      </c>
      <c r="X349" s="431"/>
      <c r="Y349" s="431"/>
      <c r="Z349" s="431"/>
      <c r="AA349" s="431"/>
      <c r="AB349" s="431"/>
      <c r="AC349" s="138"/>
      <c r="AD349" s="138"/>
      <c r="AE349" s="431">
        <v>503605662</v>
      </c>
      <c r="AF349" s="431"/>
      <c r="AG349" s="431"/>
      <c r="AH349" s="431"/>
      <c r="AI349" s="431"/>
      <c r="AJ349" s="431"/>
      <c r="AN349" s="51" t="s">
        <v>437</v>
      </c>
      <c r="BH349" s="410"/>
      <c r="BI349" s="410"/>
      <c r="BJ349" s="410"/>
      <c r="BK349" s="410"/>
      <c r="BL349" s="410"/>
      <c r="BM349" s="410"/>
      <c r="BO349" s="410"/>
      <c r="BP349" s="410"/>
      <c r="BQ349" s="410"/>
      <c r="BR349" s="410"/>
      <c r="BS349" s="410"/>
      <c r="BT349" s="410"/>
      <c r="BU349" s="100"/>
    </row>
    <row r="350" spans="3:73" ht="15">
      <c r="C350" s="51" t="s">
        <v>438</v>
      </c>
      <c r="S350" s="445"/>
      <c r="T350" s="445"/>
      <c r="W350" s="431">
        <v>778488193</v>
      </c>
      <c r="X350" s="431"/>
      <c r="Y350" s="431"/>
      <c r="Z350" s="431"/>
      <c r="AA350" s="431"/>
      <c r="AB350" s="431"/>
      <c r="AC350" s="138"/>
      <c r="AD350" s="138"/>
      <c r="AE350" s="431">
        <v>651235551</v>
      </c>
      <c r="AF350" s="431"/>
      <c r="AG350" s="431"/>
      <c r="AH350" s="431"/>
      <c r="AI350" s="431"/>
      <c r="AJ350" s="431"/>
      <c r="AN350" s="51" t="s">
        <v>438</v>
      </c>
      <c r="BH350" s="410"/>
      <c r="BI350" s="410"/>
      <c r="BJ350" s="410"/>
      <c r="BK350" s="410"/>
      <c r="BL350" s="410"/>
      <c r="BM350" s="410"/>
      <c r="BO350" s="410"/>
      <c r="BP350" s="410"/>
      <c r="BQ350" s="410"/>
      <c r="BR350" s="410"/>
      <c r="BS350" s="410"/>
      <c r="BT350" s="410"/>
      <c r="BU350" s="100"/>
    </row>
    <row r="351" spans="3:73" ht="15">
      <c r="C351" s="51" t="s">
        <v>439</v>
      </c>
      <c r="S351" s="231"/>
      <c r="T351" s="231"/>
      <c r="W351" s="431">
        <f>'[1]lien ket'!F132</f>
        <v>0</v>
      </c>
      <c r="X351" s="431"/>
      <c r="Y351" s="431"/>
      <c r="Z351" s="431"/>
      <c r="AA351" s="431"/>
      <c r="AB351" s="431"/>
      <c r="AC351" s="138"/>
      <c r="AD351" s="138"/>
      <c r="AE351" s="431">
        <f>'[1]lien ket'!J132</f>
        <v>0</v>
      </c>
      <c r="AF351" s="431"/>
      <c r="AG351" s="431"/>
      <c r="AH351" s="431"/>
      <c r="AI351" s="431"/>
      <c r="AJ351" s="431"/>
      <c r="BH351" s="100"/>
      <c r="BI351" s="100"/>
      <c r="BJ351" s="100"/>
      <c r="BK351" s="100"/>
      <c r="BL351" s="100"/>
      <c r="BM351" s="100"/>
      <c r="BO351" s="100"/>
      <c r="BP351" s="100"/>
      <c r="BQ351" s="100"/>
      <c r="BR351" s="100"/>
      <c r="BS351" s="100"/>
      <c r="BT351" s="100"/>
      <c r="BU351" s="100"/>
    </row>
    <row r="352" spans="3:73" ht="19.5" customHeight="1">
      <c r="C352" s="51" t="s">
        <v>434</v>
      </c>
      <c r="S352" s="445"/>
      <c r="T352" s="445"/>
      <c r="W352" s="431">
        <v>570326616</v>
      </c>
      <c r="X352" s="431"/>
      <c r="Y352" s="431"/>
      <c r="Z352" s="431"/>
      <c r="AA352" s="431"/>
      <c r="AB352" s="431"/>
      <c r="AC352" s="138"/>
      <c r="AD352" s="138"/>
      <c r="AE352" s="431">
        <v>91637721</v>
      </c>
      <c r="AF352" s="431"/>
      <c r="AG352" s="431"/>
      <c r="AH352" s="431"/>
      <c r="AI352" s="431"/>
      <c r="AJ352" s="431"/>
      <c r="AN352" s="51" t="s">
        <v>434</v>
      </c>
      <c r="BH352" s="100"/>
      <c r="BI352" s="100"/>
      <c r="BJ352" s="100"/>
      <c r="BK352" s="100"/>
      <c r="BL352" s="100"/>
      <c r="BM352" s="100"/>
      <c r="BO352" s="100"/>
      <c r="BP352" s="100"/>
      <c r="BQ352" s="100"/>
      <c r="BR352" s="100"/>
      <c r="BS352" s="100"/>
      <c r="BT352" s="100"/>
      <c r="BU352" s="100"/>
    </row>
    <row r="353" spans="3:77" ht="19.5" customHeight="1" thickBot="1">
      <c r="C353" s="423" t="s">
        <v>233</v>
      </c>
      <c r="D353" s="423"/>
      <c r="E353" s="423"/>
      <c r="F353" s="423"/>
      <c r="G353" s="423"/>
      <c r="H353" s="423"/>
      <c r="I353" s="423"/>
      <c r="J353" s="423"/>
      <c r="K353" s="423"/>
      <c r="L353" s="423"/>
      <c r="M353" s="423"/>
      <c r="N353" s="423"/>
      <c r="O353" s="423"/>
      <c r="P353" s="423"/>
      <c r="Q353" s="423"/>
      <c r="R353" s="423"/>
      <c r="S353" s="423"/>
      <c r="T353" s="72"/>
      <c r="W353" s="411">
        <f>SUBTOTAL(9,W347:AB352)</f>
        <v>2292344654</v>
      </c>
      <c r="X353" s="411"/>
      <c r="Y353" s="411"/>
      <c r="Z353" s="411"/>
      <c r="AA353" s="411"/>
      <c r="AB353" s="411"/>
      <c r="AE353" s="411">
        <f>SUBTOTAL(9,AE347:AJ352)</f>
        <v>1246478934</v>
      </c>
      <c r="AF353" s="411"/>
      <c r="AG353" s="411"/>
      <c r="AH353" s="411"/>
      <c r="AI353" s="411"/>
      <c r="AJ353" s="411"/>
      <c r="AN353" s="72" t="s">
        <v>233</v>
      </c>
      <c r="AO353" s="72"/>
      <c r="AP353" s="72"/>
      <c r="AQ353" s="72"/>
      <c r="AR353" s="72"/>
      <c r="AS353" s="72"/>
      <c r="AT353" s="72"/>
      <c r="AU353" s="72"/>
      <c r="AV353" s="72"/>
      <c r="AW353" s="72"/>
      <c r="AX353" s="72"/>
      <c r="AY353" s="72"/>
      <c r="AZ353" s="72"/>
      <c r="BA353" s="72"/>
      <c r="BB353" s="72"/>
      <c r="BC353" s="72"/>
      <c r="BD353" s="72"/>
      <c r="BE353" s="72"/>
      <c r="BH353" s="411">
        <f>SUBTOTAL(9,BH347:BM352)</f>
        <v>0</v>
      </c>
      <c r="BI353" s="411"/>
      <c r="BJ353" s="411"/>
      <c r="BK353" s="411"/>
      <c r="BL353" s="411"/>
      <c r="BM353" s="411"/>
      <c r="BO353" s="411">
        <f>SUBTOTAL(9,BO347:BT352)</f>
        <v>0</v>
      </c>
      <c r="BP353" s="411"/>
      <c r="BQ353" s="411"/>
      <c r="BR353" s="411"/>
      <c r="BS353" s="411"/>
      <c r="BT353" s="411"/>
      <c r="BU353" s="142"/>
      <c r="BV353" s="143"/>
      <c r="BW353" s="143"/>
      <c r="BX353" s="209"/>
      <c r="BY353" s="232"/>
    </row>
    <row r="354" spans="1:73" ht="19.5" customHeight="1" hidden="1" outlineLevel="1">
      <c r="A354" s="72">
        <v>21</v>
      </c>
      <c r="B354" s="72" t="s">
        <v>223</v>
      </c>
      <c r="C354" s="156" t="s">
        <v>440</v>
      </c>
      <c r="D354" s="152"/>
      <c r="E354" s="152"/>
      <c r="F354" s="152"/>
      <c r="G354" s="152"/>
      <c r="H354" s="152"/>
      <c r="I354" s="152"/>
      <c r="J354" s="152"/>
      <c r="K354" s="152"/>
      <c r="L354" s="152"/>
      <c r="M354" s="152"/>
      <c r="N354" s="152"/>
      <c r="O354" s="152"/>
      <c r="P354" s="152"/>
      <c r="Q354" s="152"/>
      <c r="R354" s="152"/>
      <c r="S354" s="153"/>
      <c r="T354" s="153"/>
      <c r="U354" s="152"/>
      <c r="V354" s="152"/>
      <c r="W354" s="152"/>
      <c r="X354" s="152"/>
      <c r="Y354" s="152"/>
      <c r="Z354" s="152"/>
      <c r="AA354" s="152"/>
      <c r="AB354" s="152"/>
      <c r="AE354" s="52"/>
      <c r="AF354" s="52"/>
      <c r="AG354" s="52"/>
      <c r="AH354" s="52"/>
      <c r="AI354" s="52"/>
      <c r="AJ354" s="52"/>
      <c r="AL354" s="72">
        <v>19</v>
      </c>
      <c r="AM354" s="72" t="s">
        <v>223</v>
      </c>
      <c r="AN354" s="156" t="s">
        <v>441</v>
      </c>
      <c r="AO354" s="152"/>
      <c r="AP354" s="152"/>
      <c r="AQ354" s="152"/>
      <c r="AR354" s="152"/>
      <c r="AS354" s="152"/>
      <c r="AT354" s="152"/>
      <c r="AU354" s="152"/>
      <c r="AV354" s="152"/>
      <c r="AW354" s="152"/>
      <c r="AX354" s="152"/>
      <c r="AY354" s="152"/>
      <c r="AZ354" s="152"/>
      <c r="BA354" s="152"/>
      <c r="BB354" s="152"/>
      <c r="BC354" s="152"/>
      <c r="BD354" s="152"/>
      <c r="BE354" s="152"/>
      <c r="BF354" s="152"/>
      <c r="BG354" s="152"/>
      <c r="BH354" s="152"/>
      <c r="BI354" s="152"/>
      <c r="BJ354" s="152"/>
      <c r="BK354" s="152"/>
      <c r="BL354" s="152"/>
      <c r="BM354" s="152"/>
      <c r="BO354" s="52"/>
      <c r="BP354" s="52"/>
      <c r="BQ354" s="52"/>
      <c r="BR354" s="52"/>
      <c r="BS354" s="52"/>
      <c r="BT354" s="52"/>
      <c r="BU354" s="52"/>
    </row>
    <row r="355" spans="3:73" ht="19.5" customHeight="1" hidden="1" outlineLevel="1">
      <c r="C355" s="152"/>
      <c r="D355" s="152"/>
      <c r="E355" s="152"/>
      <c r="F355" s="152"/>
      <c r="G355" s="152"/>
      <c r="H355" s="152"/>
      <c r="I355" s="152"/>
      <c r="J355" s="152"/>
      <c r="K355" s="152"/>
      <c r="L355" s="152"/>
      <c r="M355" s="152"/>
      <c r="N355" s="152"/>
      <c r="O355" s="152"/>
      <c r="P355" s="152"/>
      <c r="Q355" s="152"/>
      <c r="R355" s="152"/>
      <c r="S355" s="429"/>
      <c r="T355" s="429"/>
      <c r="U355" s="152"/>
      <c r="V355" s="152"/>
      <c r="W355" s="448" t="s">
        <v>297</v>
      </c>
      <c r="X355" s="448"/>
      <c r="Y355" s="448"/>
      <c r="Z355" s="448"/>
      <c r="AA355" s="448"/>
      <c r="AB355" s="448"/>
      <c r="AC355" s="101"/>
      <c r="AD355" s="101"/>
      <c r="AE355" s="449" t="s">
        <v>298</v>
      </c>
      <c r="AF355" s="449"/>
      <c r="AG355" s="449"/>
      <c r="AH355" s="449"/>
      <c r="AI355" s="449"/>
      <c r="AJ355" s="449"/>
      <c r="AN355" s="152"/>
      <c r="AO355" s="152"/>
      <c r="AP355" s="152"/>
      <c r="AQ355" s="152"/>
      <c r="AR355" s="152"/>
      <c r="AS355" s="152"/>
      <c r="AT355" s="152"/>
      <c r="AU355" s="152"/>
      <c r="AV355" s="152"/>
      <c r="AW355" s="152"/>
      <c r="AX355" s="152"/>
      <c r="AY355" s="152"/>
      <c r="AZ355" s="152"/>
      <c r="BA355" s="152"/>
      <c r="BB355" s="152"/>
      <c r="BC355" s="152"/>
      <c r="BD355" s="152"/>
      <c r="BE355" s="152"/>
      <c r="BF355" s="152"/>
      <c r="BG355" s="152"/>
      <c r="BH355" s="430" t="s">
        <v>196</v>
      </c>
      <c r="BI355" s="430"/>
      <c r="BJ355" s="430"/>
      <c r="BK355" s="430"/>
      <c r="BL355" s="430"/>
      <c r="BM355" s="430"/>
      <c r="BO355" s="430" t="s">
        <v>197</v>
      </c>
      <c r="BP355" s="430"/>
      <c r="BQ355" s="430"/>
      <c r="BR355" s="430"/>
      <c r="BS355" s="430"/>
      <c r="BT355" s="430"/>
      <c r="BU355" s="137"/>
    </row>
    <row r="356" spans="3:73" ht="19.5" customHeight="1" hidden="1" outlineLevel="1">
      <c r="C356" s="71"/>
      <c r="D356" s="72"/>
      <c r="E356" s="72"/>
      <c r="F356" s="72"/>
      <c r="G356" s="72"/>
      <c r="H356" s="72"/>
      <c r="I356" s="72"/>
      <c r="J356" s="72"/>
      <c r="K356" s="72"/>
      <c r="L356" s="72"/>
      <c r="M356" s="72"/>
      <c r="N356" s="72"/>
      <c r="O356" s="72"/>
      <c r="P356" s="72"/>
      <c r="Q356" s="72"/>
      <c r="R356" s="72"/>
      <c r="S356" s="415"/>
      <c r="T356" s="415"/>
      <c r="W356" s="437" t="s">
        <v>226</v>
      </c>
      <c r="X356" s="438"/>
      <c r="Y356" s="438"/>
      <c r="Z356" s="438"/>
      <c r="AA356" s="438"/>
      <c r="AB356" s="438"/>
      <c r="AC356" s="101"/>
      <c r="AD356" s="101"/>
      <c r="AE356" s="447" t="s">
        <v>226</v>
      </c>
      <c r="AF356" s="438"/>
      <c r="AG356" s="438"/>
      <c r="AH356" s="438"/>
      <c r="AI356" s="438"/>
      <c r="AJ356" s="438"/>
      <c r="AN356" s="71" t="s">
        <v>442</v>
      </c>
      <c r="AO356" s="72"/>
      <c r="AP356" s="72"/>
      <c r="AQ356" s="72"/>
      <c r="AR356" s="72"/>
      <c r="AS356" s="72"/>
      <c r="AT356" s="72"/>
      <c r="AU356" s="72"/>
      <c r="AV356" s="72"/>
      <c r="AW356" s="72"/>
      <c r="AX356" s="72"/>
      <c r="AY356" s="72"/>
      <c r="AZ356" s="72"/>
      <c r="BA356" s="72"/>
      <c r="BB356" s="72"/>
      <c r="BC356" s="72"/>
      <c r="BD356" s="72"/>
      <c r="BE356" s="72"/>
      <c r="BH356" s="427"/>
      <c r="BI356" s="427"/>
      <c r="BJ356" s="427"/>
      <c r="BK356" s="427"/>
      <c r="BL356" s="427"/>
      <c r="BM356" s="427"/>
      <c r="BO356" s="427"/>
      <c r="BP356" s="427"/>
      <c r="BQ356" s="427"/>
      <c r="BR356" s="427"/>
      <c r="BS356" s="427"/>
      <c r="BT356" s="427"/>
      <c r="BU356" s="52"/>
    </row>
    <row r="357" spans="3:73" ht="19.5" customHeight="1" hidden="1" outlineLevel="1">
      <c r="C357" s="71" t="s">
        <v>443</v>
      </c>
      <c r="D357" s="72"/>
      <c r="E357" s="72"/>
      <c r="F357" s="72"/>
      <c r="G357" s="72"/>
      <c r="H357" s="72"/>
      <c r="I357" s="72"/>
      <c r="J357" s="72"/>
      <c r="K357" s="72"/>
      <c r="L357" s="72"/>
      <c r="M357" s="72"/>
      <c r="N357" s="72"/>
      <c r="O357" s="72"/>
      <c r="P357" s="72"/>
      <c r="Q357" s="72"/>
      <c r="R357" s="72"/>
      <c r="S357" s="415"/>
      <c r="T357" s="415"/>
      <c r="W357" s="410">
        <v>0</v>
      </c>
      <c r="X357" s="410"/>
      <c r="Y357" s="410"/>
      <c r="Z357" s="410"/>
      <c r="AA357" s="410"/>
      <c r="AB357" s="410"/>
      <c r="AE357" s="410">
        <v>0</v>
      </c>
      <c r="AF357" s="410"/>
      <c r="AG357" s="410"/>
      <c r="AH357" s="410"/>
      <c r="AI357" s="410"/>
      <c r="AJ357" s="410"/>
      <c r="AN357" s="71" t="s">
        <v>443</v>
      </c>
      <c r="AO357" s="72"/>
      <c r="AP357" s="72"/>
      <c r="AQ357" s="72"/>
      <c r="AR357" s="72"/>
      <c r="AS357" s="72"/>
      <c r="AT357" s="72"/>
      <c r="AU357" s="72"/>
      <c r="AV357" s="72"/>
      <c r="AW357" s="72"/>
      <c r="AX357" s="72"/>
      <c r="AY357" s="72"/>
      <c r="AZ357" s="72"/>
      <c r="BA357" s="72"/>
      <c r="BB357" s="72"/>
      <c r="BC357" s="72"/>
      <c r="BD357" s="72"/>
      <c r="BE357" s="72"/>
      <c r="BH357" s="410"/>
      <c r="BI357" s="410"/>
      <c r="BJ357" s="410"/>
      <c r="BK357" s="410"/>
      <c r="BL357" s="410"/>
      <c r="BM357" s="410"/>
      <c r="BO357" s="410"/>
      <c r="BP357" s="410"/>
      <c r="BQ357" s="410"/>
      <c r="BR357" s="410"/>
      <c r="BS357" s="410"/>
      <c r="BT357" s="410"/>
      <c r="BU357" s="100"/>
    </row>
    <row r="358" spans="3:73" ht="19.5" customHeight="1" hidden="1" outlineLevel="1">
      <c r="C358" s="51" t="s">
        <v>444</v>
      </c>
      <c r="S358" s="415"/>
      <c r="T358" s="415"/>
      <c r="W358" s="410">
        <v>0</v>
      </c>
      <c r="X358" s="410"/>
      <c r="Y358" s="410"/>
      <c r="Z358" s="410"/>
      <c r="AA358" s="410"/>
      <c r="AB358" s="410"/>
      <c r="AE358" s="410">
        <v>0</v>
      </c>
      <c r="AF358" s="410"/>
      <c r="AG358" s="410"/>
      <c r="AH358" s="410"/>
      <c r="AI358" s="410"/>
      <c r="AJ358" s="410"/>
      <c r="AN358" s="51" t="s">
        <v>444</v>
      </c>
      <c r="BH358" s="410"/>
      <c r="BI358" s="410"/>
      <c r="BJ358" s="410"/>
      <c r="BK358" s="410"/>
      <c r="BL358" s="410"/>
      <c r="BM358" s="410"/>
      <c r="BO358" s="410"/>
      <c r="BP358" s="410"/>
      <c r="BQ358" s="410"/>
      <c r="BR358" s="410"/>
      <c r="BS358" s="410"/>
      <c r="BT358" s="410"/>
      <c r="BU358" s="100"/>
    </row>
    <row r="359" spans="3:73" ht="19.5" customHeight="1" hidden="1" outlineLevel="1">
      <c r="C359" s="423" t="s">
        <v>233</v>
      </c>
      <c r="D359" s="423"/>
      <c r="E359" s="423"/>
      <c r="F359" s="423"/>
      <c r="G359" s="423"/>
      <c r="H359" s="423"/>
      <c r="I359" s="423"/>
      <c r="J359" s="423"/>
      <c r="K359" s="423"/>
      <c r="L359" s="423"/>
      <c r="M359" s="423"/>
      <c r="N359" s="423"/>
      <c r="O359" s="423"/>
      <c r="P359" s="423"/>
      <c r="Q359" s="423"/>
      <c r="R359" s="423"/>
      <c r="S359" s="423"/>
      <c r="T359" s="140"/>
      <c r="W359" s="411">
        <f>SUBTOTAL(9,W356:AB358)</f>
        <v>0</v>
      </c>
      <c r="X359" s="411"/>
      <c r="Y359" s="411"/>
      <c r="Z359" s="411"/>
      <c r="AA359" s="411"/>
      <c r="AB359" s="411"/>
      <c r="AE359" s="411">
        <f>SUBTOTAL(9,AE356:AJ358)</f>
        <v>0</v>
      </c>
      <c r="AF359" s="411"/>
      <c r="AG359" s="411"/>
      <c r="AH359" s="411"/>
      <c r="AI359" s="411"/>
      <c r="AJ359" s="411"/>
      <c r="AN359" s="72" t="s">
        <v>233</v>
      </c>
      <c r="AO359" s="72"/>
      <c r="AP359" s="72"/>
      <c r="AQ359" s="72"/>
      <c r="AR359" s="72"/>
      <c r="AS359" s="72"/>
      <c r="AT359" s="72"/>
      <c r="AU359" s="72"/>
      <c r="AV359" s="72"/>
      <c r="AW359" s="72"/>
      <c r="AX359" s="72"/>
      <c r="AY359" s="72"/>
      <c r="AZ359" s="72"/>
      <c r="BA359" s="72"/>
      <c r="BB359" s="72"/>
      <c r="BC359" s="72"/>
      <c r="BD359" s="72"/>
      <c r="BE359" s="72"/>
      <c r="BH359" s="411">
        <f>SUBTOTAL(9,BH356:BM358)</f>
        <v>0</v>
      </c>
      <c r="BI359" s="411"/>
      <c r="BJ359" s="411"/>
      <c r="BK359" s="411"/>
      <c r="BL359" s="411"/>
      <c r="BM359" s="411"/>
      <c r="BO359" s="411">
        <f>SUBTOTAL(9,BO356:BT358)</f>
        <v>0</v>
      </c>
      <c r="BP359" s="411"/>
      <c r="BQ359" s="411"/>
      <c r="BR359" s="411"/>
      <c r="BS359" s="411"/>
      <c r="BT359" s="411"/>
      <c r="BU359" s="142"/>
    </row>
    <row r="360" spans="3:73" ht="19.5" customHeight="1" hidden="1" outlineLevel="1">
      <c r="C360" s="72"/>
      <c r="D360" s="72"/>
      <c r="E360" s="72"/>
      <c r="F360" s="72"/>
      <c r="G360" s="72"/>
      <c r="H360" s="72"/>
      <c r="I360" s="72"/>
      <c r="J360" s="72"/>
      <c r="K360" s="72"/>
      <c r="L360" s="72"/>
      <c r="M360" s="72"/>
      <c r="N360" s="72"/>
      <c r="O360" s="72"/>
      <c r="P360" s="72"/>
      <c r="Q360" s="72"/>
      <c r="R360" s="72"/>
      <c r="S360" s="140"/>
      <c r="T360" s="140"/>
      <c r="W360" s="142"/>
      <c r="X360" s="142"/>
      <c r="Y360" s="142"/>
      <c r="Z360" s="142"/>
      <c r="AA360" s="142"/>
      <c r="AB360" s="142"/>
      <c r="AE360" s="142"/>
      <c r="AF360" s="142"/>
      <c r="AG360" s="142"/>
      <c r="AH360" s="142"/>
      <c r="AI360" s="142"/>
      <c r="AJ360" s="142"/>
      <c r="AN360" s="72"/>
      <c r="AO360" s="72"/>
      <c r="AP360" s="72"/>
      <c r="AQ360" s="72"/>
      <c r="AR360" s="72"/>
      <c r="AS360" s="72"/>
      <c r="AT360" s="72"/>
      <c r="AU360" s="72"/>
      <c r="AV360" s="72"/>
      <c r="AW360" s="72"/>
      <c r="AX360" s="72"/>
      <c r="AY360" s="72"/>
      <c r="AZ360" s="72"/>
      <c r="BA360" s="72"/>
      <c r="BB360" s="72"/>
      <c r="BC360" s="72"/>
      <c r="BD360" s="72"/>
      <c r="BE360" s="72"/>
      <c r="BH360" s="142"/>
      <c r="BI360" s="142"/>
      <c r="BJ360" s="142"/>
      <c r="BK360" s="142"/>
      <c r="BL360" s="142"/>
      <c r="BM360" s="142"/>
      <c r="BO360" s="142"/>
      <c r="BP360" s="142"/>
      <c r="BQ360" s="142"/>
      <c r="BR360" s="142"/>
      <c r="BS360" s="142"/>
      <c r="BT360" s="142"/>
      <c r="BU360" s="142"/>
    </row>
    <row r="361" spans="1:73" ht="19.5" customHeight="1" collapsed="1" thickTop="1">
      <c r="A361" s="72">
        <v>29</v>
      </c>
      <c r="B361" s="72" t="s">
        <v>223</v>
      </c>
      <c r="C361" s="156" t="s">
        <v>445</v>
      </c>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E361" s="52"/>
      <c r="AF361" s="52"/>
      <c r="AG361" s="52"/>
      <c r="AH361" s="52"/>
      <c r="AI361" s="52"/>
      <c r="AJ361" s="52"/>
      <c r="AL361" s="72">
        <v>20</v>
      </c>
      <c r="AM361" s="72" t="s">
        <v>223</v>
      </c>
      <c r="AN361" s="156" t="s">
        <v>446</v>
      </c>
      <c r="AO361" s="152"/>
      <c r="AP361" s="152"/>
      <c r="AQ361" s="152"/>
      <c r="AR361" s="152"/>
      <c r="AS361" s="152"/>
      <c r="AT361" s="152"/>
      <c r="AU361" s="152"/>
      <c r="AV361" s="152"/>
      <c r="AW361" s="152"/>
      <c r="AX361" s="152"/>
      <c r="AY361" s="152"/>
      <c r="AZ361" s="152"/>
      <c r="BA361" s="152"/>
      <c r="BB361" s="152"/>
      <c r="BC361" s="152"/>
      <c r="BD361" s="152"/>
      <c r="BE361" s="152"/>
      <c r="BF361" s="152"/>
      <c r="BG361" s="152"/>
      <c r="BH361" s="152"/>
      <c r="BI361" s="152"/>
      <c r="BJ361" s="152"/>
      <c r="BK361" s="152"/>
      <c r="BL361" s="152"/>
      <c r="BM361" s="152"/>
      <c r="BO361" s="52"/>
      <c r="BP361" s="52"/>
      <c r="BQ361" s="52"/>
      <c r="BR361" s="52"/>
      <c r="BS361" s="52"/>
      <c r="BT361" s="52"/>
      <c r="BU361" s="52"/>
    </row>
    <row r="362" spans="3:73" ht="19.5" customHeight="1">
      <c r="C362" s="152"/>
      <c r="D362" s="152"/>
      <c r="E362" s="152"/>
      <c r="F362" s="152"/>
      <c r="G362" s="152"/>
      <c r="H362" s="152"/>
      <c r="I362" s="152"/>
      <c r="J362" s="152"/>
      <c r="K362" s="152"/>
      <c r="L362" s="152"/>
      <c r="M362" s="152"/>
      <c r="N362" s="152"/>
      <c r="O362" s="152"/>
      <c r="P362" s="152"/>
      <c r="Q362" s="152"/>
      <c r="R362" s="152"/>
      <c r="S362" s="429"/>
      <c r="T362" s="429"/>
      <c r="U362" s="152"/>
      <c r="V362" s="152"/>
      <c r="W362" s="445" t="s">
        <v>391</v>
      </c>
      <c r="X362" s="445"/>
      <c r="Y362" s="445"/>
      <c r="Z362" s="445"/>
      <c r="AA362" s="445"/>
      <c r="AB362" s="445"/>
      <c r="AE362" s="446" t="s">
        <v>677</v>
      </c>
      <c r="AF362" s="446"/>
      <c r="AG362" s="446"/>
      <c r="AH362" s="446"/>
      <c r="AI362" s="446"/>
      <c r="AJ362" s="446"/>
      <c r="AN362" s="152"/>
      <c r="AO362" s="152"/>
      <c r="AP362" s="152"/>
      <c r="AQ362" s="152"/>
      <c r="AR362" s="152"/>
      <c r="AS362" s="152"/>
      <c r="AT362" s="152"/>
      <c r="AU362" s="152"/>
      <c r="AV362" s="152"/>
      <c r="AW362" s="152"/>
      <c r="AX362" s="152"/>
      <c r="AY362" s="152"/>
      <c r="AZ362" s="152"/>
      <c r="BA362" s="152"/>
      <c r="BB362" s="152"/>
      <c r="BC362" s="152"/>
      <c r="BD362" s="152"/>
      <c r="BE362" s="152"/>
      <c r="BF362" s="152"/>
      <c r="BG362" s="152"/>
      <c r="BH362" s="430" t="s">
        <v>196</v>
      </c>
      <c r="BI362" s="430"/>
      <c r="BJ362" s="430"/>
      <c r="BK362" s="430"/>
      <c r="BL362" s="430"/>
      <c r="BM362" s="430"/>
      <c r="BO362" s="430" t="s">
        <v>197</v>
      </c>
      <c r="BP362" s="430"/>
      <c r="BQ362" s="430"/>
      <c r="BR362" s="430"/>
      <c r="BS362" s="430"/>
      <c r="BT362" s="430"/>
      <c r="BU362" s="137"/>
    </row>
    <row r="363" spans="3:73" ht="19.5" customHeight="1">
      <c r="C363" s="152"/>
      <c r="D363" s="152"/>
      <c r="E363" s="152"/>
      <c r="F363" s="152"/>
      <c r="G363" s="152"/>
      <c r="H363" s="152"/>
      <c r="I363" s="152"/>
      <c r="J363" s="152"/>
      <c r="K363" s="152"/>
      <c r="L363" s="152"/>
      <c r="M363" s="152"/>
      <c r="N363" s="152"/>
      <c r="O363" s="152"/>
      <c r="P363" s="152"/>
      <c r="Q363" s="152"/>
      <c r="R363" s="152"/>
      <c r="S363" s="132"/>
      <c r="T363" s="132"/>
      <c r="U363" s="152"/>
      <c r="V363" s="152"/>
      <c r="W363" s="437" t="s">
        <v>226</v>
      </c>
      <c r="X363" s="438"/>
      <c r="Y363" s="438"/>
      <c r="Z363" s="438"/>
      <c r="AA363" s="438"/>
      <c r="AB363" s="438"/>
      <c r="AC363" s="101"/>
      <c r="AD363" s="101"/>
      <c r="AE363" s="447" t="s">
        <v>226</v>
      </c>
      <c r="AF363" s="438"/>
      <c r="AG363" s="438"/>
      <c r="AH363" s="438"/>
      <c r="AI363" s="438"/>
      <c r="AJ363" s="438"/>
      <c r="AN363" s="152"/>
      <c r="AO363" s="152"/>
      <c r="AP363" s="152"/>
      <c r="AQ363" s="152"/>
      <c r="AR363" s="152"/>
      <c r="AS363" s="152"/>
      <c r="AT363" s="152"/>
      <c r="AU363" s="152"/>
      <c r="AV363" s="152"/>
      <c r="AW363" s="152"/>
      <c r="AX363" s="152"/>
      <c r="AY363" s="152"/>
      <c r="AZ363" s="152"/>
      <c r="BA363" s="152"/>
      <c r="BB363" s="152"/>
      <c r="BC363" s="152"/>
      <c r="BD363" s="152"/>
      <c r="BE363" s="152"/>
      <c r="BF363" s="152"/>
      <c r="BG363" s="152"/>
      <c r="BH363" s="137"/>
      <c r="BI363" s="137"/>
      <c r="BJ363" s="137"/>
      <c r="BK363" s="137"/>
      <c r="BL363" s="137"/>
      <c r="BM363" s="137"/>
      <c r="BO363" s="137"/>
      <c r="BP363" s="137"/>
      <c r="BQ363" s="137"/>
      <c r="BR363" s="137"/>
      <c r="BS363" s="137"/>
      <c r="BT363" s="137"/>
      <c r="BU363" s="137"/>
    </row>
    <row r="364" spans="3:73" ht="19.5" customHeight="1">
      <c r="C364" s="72" t="s">
        <v>447</v>
      </c>
      <c r="D364" s="72"/>
      <c r="E364" s="72"/>
      <c r="F364" s="72"/>
      <c r="G364" s="72"/>
      <c r="H364" s="72"/>
      <c r="I364" s="72"/>
      <c r="J364" s="72"/>
      <c r="K364" s="72"/>
      <c r="L364" s="72"/>
      <c r="M364" s="72"/>
      <c r="N364" s="72"/>
      <c r="O364" s="72"/>
      <c r="P364" s="72"/>
      <c r="Q364" s="72"/>
      <c r="R364" s="72"/>
      <c r="S364" s="429"/>
      <c r="T364" s="429"/>
      <c r="W364" s="452">
        <f>SUBTOTAL(9,W365:AB366)</f>
        <v>23637934829</v>
      </c>
      <c r="X364" s="452"/>
      <c r="Y364" s="452"/>
      <c r="Z364" s="452"/>
      <c r="AA364" s="452"/>
      <c r="AB364" s="452"/>
      <c r="AE364" s="452">
        <f>SUBTOTAL(9,AE365:AJ366)</f>
        <v>20921035986</v>
      </c>
      <c r="AF364" s="452"/>
      <c r="AG364" s="452"/>
      <c r="AH364" s="452"/>
      <c r="AI364" s="452"/>
      <c r="AJ364" s="452"/>
      <c r="AN364" s="72" t="s">
        <v>447</v>
      </c>
      <c r="AO364" s="72"/>
      <c r="AP364" s="72"/>
      <c r="AQ364" s="72"/>
      <c r="AR364" s="72"/>
      <c r="AS364" s="72"/>
      <c r="AT364" s="72"/>
      <c r="AU364" s="72"/>
      <c r="AV364" s="72"/>
      <c r="AW364" s="72"/>
      <c r="AX364" s="72"/>
      <c r="AY364" s="72"/>
      <c r="AZ364" s="72"/>
      <c r="BA364" s="72"/>
      <c r="BB364" s="72"/>
      <c r="BC364" s="72"/>
      <c r="BD364" s="72"/>
      <c r="BE364" s="72"/>
      <c r="BH364" s="452">
        <f>SUBTOTAL(9,BH365:BM366)</f>
        <v>0</v>
      </c>
      <c r="BI364" s="452"/>
      <c r="BJ364" s="452"/>
      <c r="BK364" s="452"/>
      <c r="BL364" s="452"/>
      <c r="BM364" s="452"/>
      <c r="BO364" s="452">
        <f>SUBTOTAL(9,BO365:BT366)</f>
        <v>0</v>
      </c>
      <c r="BP364" s="452"/>
      <c r="BQ364" s="452"/>
      <c r="BR364" s="452"/>
      <c r="BS364" s="452"/>
      <c r="BT364" s="452"/>
      <c r="BU364" s="142"/>
    </row>
    <row r="365" spans="3:73" ht="19.5" customHeight="1">
      <c r="C365" s="71" t="s">
        <v>448</v>
      </c>
      <c r="D365" s="72"/>
      <c r="E365" s="72"/>
      <c r="F365" s="72"/>
      <c r="G365" s="72"/>
      <c r="H365" s="72"/>
      <c r="I365" s="72"/>
      <c r="J365" s="72"/>
      <c r="K365" s="72"/>
      <c r="L365" s="72"/>
      <c r="M365" s="72"/>
      <c r="N365" s="72"/>
      <c r="O365" s="72"/>
      <c r="P365" s="72"/>
      <c r="Q365" s="72"/>
      <c r="R365" s="72"/>
      <c r="S365" s="415"/>
      <c r="T365" s="415"/>
      <c r="W365" s="410">
        <v>22260000000</v>
      </c>
      <c r="X365" s="410"/>
      <c r="Y365" s="410"/>
      <c r="Z365" s="410"/>
      <c r="AA365" s="410"/>
      <c r="AB365" s="410"/>
      <c r="AE365" s="410">
        <v>19255000000</v>
      </c>
      <c r="AF365" s="410"/>
      <c r="AG365" s="410"/>
      <c r="AH365" s="410"/>
      <c r="AI365" s="410"/>
      <c r="AJ365" s="410"/>
      <c r="AN365" s="71" t="s">
        <v>448</v>
      </c>
      <c r="AO365" s="72"/>
      <c r="AP365" s="72"/>
      <c r="AQ365" s="72"/>
      <c r="AR365" s="72"/>
      <c r="AS365" s="72"/>
      <c r="AT365" s="72"/>
      <c r="AU365" s="72"/>
      <c r="AV365" s="72"/>
      <c r="AW365" s="72"/>
      <c r="AX365" s="72"/>
      <c r="AY365" s="72"/>
      <c r="AZ365" s="72"/>
      <c r="BA365" s="72"/>
      <c r="BB365" s="72"/>
      <c r="BC365" s="72"/>
      <c r="BD365" s="72"/>
      <c r="BE365" s="72"/>
      <c r="BH365" s="410"/>
      <c r="BI365" s="410"/>
      <c r="BJ365" s="410"/>
      <c r="BK365" s="410"/>
      <c r="BL365" s="410"/>
      <c r="BM365" s="410"/>
      <c r="BO365" s="410"/>
      <c r="BP365" s="410"/>
      <c r="BQ365" s="410"/>
      <c r="BR365" s="410"/>
      <c r="BS365" s="410"/>
      <c r="BT365" s="410"/>
      <c r="BU365" s="100"/>
    </row>
    <row r="366" spans="3:73" ht="19.5" customHeight="1">
      <c r="C366" s="51" t="s">
        <v>449</v>
      </c>
      <c r="S366" s="415"/>
      <c r="T366" s="415"/>
      <c r="W366" s="493">
        <v>1377934829</v>
      </c>
      <c r="X366" s="493"/>
      <c r="Y366" s="493"/>
      <c r="Z366" s="493"/>
      <c r="AA366" s="493"/>
      <c r="AB366" s="493"/>
      <c r="AE366" s="410">
        <v>1666035986</v>
      </c>
      <c r="AF366" s="410"/>
      <c r="AG366" s="410"/>
      <c r="AH366" s="410"/>
      <c r="AI366" s="410"/>
      <c r="AJ366" s="410"/>
      <c r="AN366" s="51" t="s">
        <v>449</v>
      </c>
      <c r="BH366" s="410"/>
      <c r="BI366" s="410"/>
      <c r="BJ366" s="410"/>
      <c r="BK366" s="410"/>
      <c r="BL366" s="410"/>
      <c r="BM366" s="410"/>
      <c r="BO366" s="410"/>
      <c r="BP366" s="410"/>
      <c r="BQ366" s="410"/>
      <c r="BR366" s="410"/>
      <c r="BS366" s="410"/>
      <c r="BT366" s="410"/>
      <c r="BU366" s="100"/>
    </row>
    <row r="367" spans="3:73" ht="19.5" customHeight="1">
      <c r="C367" s="106" t="s">
        <v>450</v>
      </c>
      <c r="S367" s="429"/>
      <c r="T367" s="429"/>
      <c r="W367" s="483">
        <f>SUBTOTAL(9,W368:AB370)</f>
        <v>0</v>
      </c>
      <c r="X367" s="483"/>
      <c r="Y367" s="483"/>
      <c r="Z367" s="483"/>
      <c r="AA367" s="483"/>
      <c r="AB367" s="483"/>
      <c r="AC367" s="233"/>
      <c r="AD367" s="233"/>
      <c r="AE367" s="483">
        <f>SUBTOTAL(9,AE368:AJ370)</f>
        <v>0</v>
      </c>
      <c r="AF367" s="483"/>
      <c r="AG367" s="483"/>
      <c r="AH367" s="483"/>
      <c r="AI367" s="483"/>
      <c r="AJ367" s="483"/>
      <c r="AN367" s="106" t="s">
        <v>450</v>
      </c>
      <c r="BH367" s="492">
        <f>SUBTOTAL(9,BH368:BM370)</f>
        <v>0</v>
      </c>
      <c r="BI367" s="492"/>
      <c r="BJ367" s="492"/>
      <c r="BK367" s="492"/>
      <c r="BL367" s="492"/>
      <c r="BM367" s="492"/>
      <c r="BO367" s="492">
        <f>SUBTOTAL(9,BO368:BT370)</f>
        <v>0</v>
      </c>
      <c r="BP367" s="492"/>
      <c r="BQ367" s="492"/>
      <c r="BR367" s="492"/>
      <c r="BS367" s="492"/>
      <c r="BT367" s="492"/>
      <c r="BU367" s="234"/>
    </row>
    <row r="368" spans="3:73" ht="19.5" customHeight="1">
      <c r="C368" s="51" t="s">
        <v>451</v>
      </c>
      <c r="S368" s="415"/>
      <c r="T368" s="415"/>
      <c r="W368" s="410">
        <f>'[1]lien ket'!F147</f>
        <v>0</v>
      </c>
      <c r="X368" s="410"/>
      <c r="Y368" s="410"/>
      <c r="Z368" s="410"/>
      <c r="AA368" s="410"/>
      <c r="AB368" s="410"/>
      <c r="AE368" s="410">
        <f>'[1]lien ket'!J147</f>
        <v>0</v>
      </c>
      <c r="AF368" s="410"/>
      <c r="AG368" s="410"/>
      <c r="AH368" s="410"/>
      <c r="AI368" s="410"/>
      <c r="AJ368" s="410"/>
      <c r="AN368" s="51" t="s">
        <v>451</v>
      </c>
      <c r="BH368" s="410"/>
      <c r="BI368" s="410"/>
      <c r="BJ368" s="410"/>
      <c r="BK368" s="410"/>
      <c r="BL368" s="410"/>
      <c r="BM368" s="410"/>
      <c r="BO368" s="410"/>
      <c r="BP368" s="410"/>
      <c r="BQ368" s="410"/>
      <c r="BR368" s="410"/>
      <c r="BS368" s="410"/>
      <c r="BT368" s="410"/>
      <c r="BU368" s="100"/>
    </row>
    <row r="369" spans="3:73" ht="19.5" customHeight="1">
      <c r="C369" s="51" t="s">
        <v>452</v>
      </c>
      <c r="S369" s="415"/>
      <c r="T369" s="415"/>
      <c r="W369" s="410">
        <v>0</v>
      </c>
      <c r="X369" s="410"/>
      <c r="Y369" s="410"/>
      <c r="Z369" s="410"/>
      <c r="AA369" s="410"/>
      <c r="AB369" s="410"/>
      <c r="AE369" s="410">
        <v>0</v>
      </c>
      <c r="AF369" s="410"/>
      <c r="AG369" s="410"/>
      <c r="AH369" s="410"/>
      <c r="AI369" s="410"/>
      <c r="AJ369" s="410"/>
      <c r="AN369" s="51" t="s">
        <v>452</v>
      </c>
      <c r="BH369" s="410"/>
      <c r="BI369" s="410"/>
      <c r="BJ369" s="410"/>
      <c r="BK369" s="410"/>
      <c r="BL369" s="410"/>
      <c r="BM369" s="410"/>
      <c r="BO369" s="410"/>
      <c r="BP369" s="410"/>
      <c r="BQ369" s="410"/>
      <c r="BR369" s="410"/>
      <c r="BS369" s="410"/>
      <c r="BT369" s="410"/>
      <c r="BU369" s="100"/>
    </row>
    <row r="370" spans="3:73" ht="19.5" customHeight="1">
      <c r="C370" s="51" t="s">
        <v>453</v>
      </c>
      <c r="S370" s="415"/>
      <c r="T370" s="415"/>
      <c r="W370" s="485">
        <v>0</v>
      </c>
      <c r="X370" s="485"/>
      <c r="Y370" s="485"/>
      <c r="Z370" s="485"/>
      <c r="AA370" s="485"/>
      <c r="AB370" s="485"/>
      <c r="AC370" s="155"/>
      <c r="AD370" s="155"/>
      <c r="AE370" s="485">
        <v>0</v>
      </c>
      <c r="AF370" s="485"/>
      <c r="AG370" s="485"/>
      <c r="AH370" s="485"/>
      <c r="AI370" s="485"/>
      <c r="AJ370" s="485"/>
      <c r="AN370" s="51" t="s">
        <v>453</v>
      </c>
      <c r="BH370" s="451"/>
      <c r="BI370" s="451"/>
      <c r="BJ370" s="451"/>
      <c r="BK370" s="451"/>
      <c r="BL370" s="451"/>
      <c r="BM370" s="451"/>
      <c r="BO370" s="451"/>
      <c r="BP370" s="451"/>
      <c r="BQ370" s="451"/>
      <c r="BR370" s="451"/>
      <c r="BS370" s="451"/>
      <c r="BT370" s="451"/>
      <c r="BU370" s="52"/>
    </row>
    <row r="371" spans="3:77" ht="19.5" customHeight="1" thickBot="1">
      <c r="C371" s="423" t="s">
        <v>233</v>
      </c>
      <c r="D371" s="423"/>
      <c r="E371" s="423"/>
      <c r="F371" s="423"/>
      <c r="G371" s="423"/>
      <c r="H371" s="423"/>
      <c r="I371" s="423"/>
      <c r="J371" s="423"/>
      <c r="K371" s="423"/>
      <c r="L371" s="423"/>
      <c r="M371" s="423"/>
      <c r="N371" s="423"/>
      <c r="O371" s="423"/>
      <c r="P371" s="423"/>
      <c r="Q371" s="423"/>
      <c r="R371" s="423"/>
      <c r="S371" s="423"/>
      <c r="T371" s="140"/>
      <c r="W371" s="411">
        <f>SUBTOTAL(9,W364:AB370)</f>
        <v>23637934829</v>
      </c>
      <c r="X371" s="411"/>
      <c r="Y371" s="411"/>
      <c r="Z371" s="411"/>
      <c r="AA371" s="411"/>
      <c r="AB371" s="411"/>
      <c r="AE371" s="411">
        <f>SUBTOTAL(9,AE364:AJ370)</f>
        <v>20921035986</v>
      </c>
      <c r="AF371" s="411"/>
      <c r="AG371" s="411"/>
      <c r="AH371" s="411"/>
      <c r="AI371" s="411"/>
      <c r="AJ371" s="411"/>
      <c r="AN371" s="72" t="s">
        <v>233</v>
      </c>
      <c r="AO371" s="72"/>
      <c r="AP371" s="72"/>
      <c r="AQ371" s="72"/>
      <c r="AR371" s="72"/>
      <c r="AS371" s="72"/>
      <c r="AT371" s="72"/>
      <c r="AU371" s="72"/>
      <c r="AV371" s="72"/>
      <c r="AW371" s="72"/>
      <c r="AX371" s="72"/>
      <c r="AY371" s="72"/>
      <c r="AZ371" s="72"/>
      <c r="BA371" s="72"/>
      <c r="BB371" s="72"/>
      <c r="BC371" s="72"/>
      <c r="BD371" s="72"/>
      <c r="BE371" s="72"/>
      <c r="BH371" s="411">
        <f>SUBTOTAL(9,BH364:BM370)</f>
        <v>0</v>
      </c>
      <c r="BI371" s="411"/>
      <c r="BJ371" s="411"/>
      <c r="BK371" s="411"/>
      <c r="BL371" s="411"/>
      <c r="BM371" s="411"/>
      <c r="BO371" s="411">
        <f>SUBTOTAL(9,BO364:BT370)</f>
        <v>0</v>
      </c>
      <c r="BP371" s="411"/>
      <c r="BQ371" s="411"/>
      <c r="BR371" s="411"/>
      <c r="BS371" s="411"/>
      <c r="BT371" s="411"/>
      <c r="BU371" s="142"/>
      <c r="BV371" s="216"/>
      <c r="BW371" s="143"/>
      <c r="BX371" s="209"/>
      <c r="BY371" s="232"/>
    </row>
    <row r="372" spans="3:74" ht="1.5" customHeight="1" hidden="1" outlineLevel="1">
      <c r="C372" s="53"/>
      <c r="D372" s="53"/>
      <c r="E372" s="53"/>
      <c r="F372" s="53"/>
      <c r="G372" s="53"/>
      <c r="H372" s="53"/>
      <c r="I372" s="53"/>
      <c r="J372" s="53"/>
      <c r="K372" s="53"/>
      <c r="L372" s="53"/>
      <c r="M372" s="53"/>
      <c r="N372" s="53"/>
      <c r="O372" s="53"/>
      <c r="P372" s="53"/>
      <c r="Q372" s="53"/>
      <c r="R372" s="53"/>
      <c r="S372" s="53"/>
      <c r="T372" s="140"/>
      <c r="W372" s="142"/>
      <c r="X372" s="142"/>
      <c r="Y372" s="142"/>
      <c r="Z372" s="142"/>
      <c r="AA372" s="142"/>
      <c r="AB372" s="142"/>
      <c r="AE372" s="142"/>
      <c r="AF372" s="142"/>
      <c r="AG372" s="142"/>
      <c r="AH372" s="142"/>
      <c r="AI372" s="142"/>
      <c r="AJ372" s="142"/>
      <c r="AN372" s="72"/>
      <c r="AO372" s="72"/>
      <c r="AP372" s="72"/>
      <c r="AQ372" s="72"/>
      <c r="AR372" s="72"/>
      <c r="AS372" s="72"/>
      <c r="AT372" s="72"/>
      <c r="AU372" s="72"/>
      <c r="AV372" s="72"/>
      <c r="AW372" s="72"/>
      <c r="AX372" s="72"/>
      <c r="AY372" s="72"/>
      <c r="AZ372" s="72"/>
      <c r="BA372" s="72"/>
      <c r="BB372" s="72"/>
      <c r="BC372" s="72"/>
      <c r="BD372" s="72"/>
      <c r="BE372" s="72"/>
      <c r="BH372" s="142"/>
      <c r="BI372" s="142"/>
      <c r="BJ372" s="142"/>
      <c r="BK372" s="142"/>
      <c r="BL372" s="142"/>
      <c r="BM372" s="142"/>
      <c r="BO372" s="142"/>
      <c r="BP372" s="142"/>
      <c r="BQ372" s="142"/>
      <c r="BR372" s="142"/>
      <c r="BS372" s="142"/>
      <c r="BT372" s="142"/>
      <c r="BU372" s="142"/>
      <c r="BV372" s="216"/>
    </row>
    <row r="373" spans="3:74" ht="1.5" customHeight="1" hidden="1" outlineLevel="1">
      <c r="C373" s="106" t="s">
        <v>454</v>
      </c>
      <c r="D373" s="53"/>
      <c r="E373" s="53"/>
      <c r="F373" s="53"/>
      <c r="G373" s="53"/>
      <c r="H373" s="53"/>
      <c r="I373" s="53"/>
      <c r="J373" s="53"/>
      <c r="K373" s="53"/>
      <c r="L373" s="53"/>
      <c r="M373" s="53"/>
      <c r="N373" s="53"/>
      <c r="O373" s="53"/>
      <c r="P373" s="53"/>
      <c r="Q373" s="53"/>
      <c r="R373" s="53"/>
      <c r="S373" s="53"/>
      <c r="T373" s="140"/>
      <c r="W373" s="142"/>
      <c r="X373" s="142"/>
      <c r="Y373" s="142"/>
      <c r="Z373" s="142"/>
      <c r="AA373" s="142"/>
      <c r="AB373" s="142"/>
      <c r="AE373" s="142"/>
      <c r="AF373" s="142"/>
      <c r="AG373" s="142"/>
      <c r="AH373" s="142"/>
      <c r="AI373" s="142"/>
      <c r="AJ373" s="142"/>
      <c r="AN373" s="72"/>
      <c r="AO373" s="72"/>
      <c r="AP373" s="72"/>
      <c r="AQ373" s="72"/>
      <c r="AR373" s="72"/>
      <c r="AS373" s="72"/>
      <c r="AT373" s="72"/>
      <c r="AU373" s="72"/>
      <c r="AV373" s="72"/>
      <c r="AW373" s="72"/>
      <c r="AX373" s="72"/>
      <c r="AY373" s="72"/>
      <c r="AZ373" s="72"/>
      <c r="BA373" s="72"/>
      <c r="BB373" s="72"/>
      <c r="BC373" s="72"/>
      <c r="BD373" s="72"/>
      <c r="BE373" s="72"/>
      <c r="BH373" s="142"/>
      <c r="BI373" s="142"/>
      <c r="BJ373" s="142"/>
      <c r="BK373" s="142"/>
      <c r="BL373" s="142"/>
      <c r="BM373" s="142"/>
      <c r="BO373" s="142"/>
      <c r="BP373" s="142"/>
      <c r="BQ373" s="142"/>
      <c r="BR373" s="142"/>
      <c r="BS373" s="142"/>
      <c r="BT373" s="142"/>
      <c r="BU373" s="142"/>
      <c r="BV373" s="216"/>
    </row>
    <row r="374" spans="3:74" ht="1.5" customHeight="1" hidden="1" outlineLevel="1">
      <c r="C374" s="490" t="s">
        <v>455</v>
      </c>
      <c r="D374" s="490"/>
      <c r="E374" s="490"/>
      <c r="F374" s="490"/>
      <c r="G374" s="490"/>
      <c r="H374" s="490"/>
      <c r="I374" s="490"/>
      <c r="J374" s="490"/>
      <c r="K374" s="429" t="s">
        <v>456</v>
      </c>
      <c r="L374" s="429"/>
      <c r="M374" s="429"/>
      <c r="N374" s="429"/>
      <c r="O374" s="429"/>
      <c r="P374" s="429"/>
      <c r="Q374" s="429"/>
      <c r="R374" s="429"/>
      <c r="S374" s="429"/>
      <c r="T374" s="429"/>
      <c r="U374" s="429"/>
      <c r="V374" s="429"/>
      <c r="W374" s="429"/>
      <c r="X374" s="335" t="s">
        <v>457</v>
      </c>
      <c r="Y374" s="335"/>
      <c r="Z374" s="335"/>
      <c r="AA374" s="335"/>
      <c r="AB374" s="335"/>
      <c r="AC374" s="335"/>
      <c r="AD374" s="335"/>
      <c r="AE374" s="335"/>
      <c r="AF374" s="335"/>
      <c r="AG374" s="335"/>
      <c r="AH374" s="335"/>
      <c r="AI374" s="335"/>
      <c r="AJ374" s="335"/>
      <c r="AN374" s="72"/>
      <c r="AO374" s="72"/>
      <c r="AP374" s="72"/>
      <c r="AQ374" s="72"/>
      <c r="AR374" s="72"/>
      <c r="AS374" s="72"/>
      <c r="AT374" s="72"/>
      <c r="AU374" s="72"/>
      <c r="AV374" s="72"/>
      <c r="AW374" s="72"/>
      <c r="AX374" s="72"/>
      <c r="AY374" s="72"/>
      <c r="AZ374" s="72"/>
      <c r="BA374" s="72"/>
      <c r="BB374" s="72"/>
      <c r="BC374" s="72"/>
      <c r="BD374" s="72"/>
      <c r="BE374" s="72"/>
      <c r="BH374" s="142"/>
      <c r="BI374" s="142"/>
      <c r="BJ374" s="142"/>
      <c r="BK374" s="142"/>
      <c r="BL374" s="142"/>
      <c r="BM374" s="142"/>
      <c r="BO374" s="142"/>
      <c r="BP374" s="142"/>
      <c r="BQ374" s="142"/>
      <c r="BR374" s="142"/>
      <c r="BS374" s="142"/>
      <c r="BT374" s="142"/>
      <c r="BU374" s="142"/>
      <c r="BV374" s="216"/>
    </row>
    <row r="375" spans="3:74" ht="1.5" customHeight="1" hidden="1" outlineLevel="1">
      <c r="C375" s="490"/>
      <c r="D375" s="490"/>
      <c r="E375" s="490"/>
      <c r="F375" s="490"/>
      <c r="G375" s="490"/>
      <c r="H375" s="490"/>
      <c r="I375" s="490"/>
      <c r="J375" s="490"/>
      <c r="K375" s="350" t="s">
        <v>458</v>
      </c>
      <c r="L375" s="350"/>
      <c r="M375" s="350"/>
      <c r="N375" s="350"/>
      <c r="O375" s="350"/>
      <c r="P375" s="350" t="s">
        <v>459</v>
      </c>
      <c r="Q375" s="350"/>
      <c r="R375" s="350"/>
      <c r="S375" s="350"/>
      <c r="T375" s="350" t="s">
        <v>460</v>
      </c>
      <c r="U375" s="350"/>
      <c r="V375" s="350"/>
      <c r="W375" s="350"/>
      <c r="X375" s="491" t="s">
        <v>458</v>
      </c>
      <c r="Y375" s="491"/>
      <c r="Z375" s="491"/>
      <c r="AA375" s="491"/>
      <c r="AB375" s="491" t="s">
        <v>459</v>
      </c>
      <c r="AC375" s="491"/>
      <c r="AD375" s="491"/>
      <c r="AE375" s="491"/>
      <c r="AF375" s="491"/>
      <c r="AG375" s="491" t="s">
        <v>460</v>
      </c>
      <c r="AH375" s="491"/>
      <c r="AI375" s="491"/>
      <c r="AJ375" s="491"/>
      <c r="AN375" s="72"/>
      <c r="AO375" s="72"/>
      <c r="AP375" s="72"/>
      <c r="AQ375" s="72"/>
      <c r="AR375" s="72"/>
      <c r="AS375" s="72"/>
      <c r="AT375" s="72"/>
      <c r="AU375" s="72"/>
      <c r="AV375" s="72"/>
      <c r="AW375" s="72"/>
      <c r="AX375" s="72"/>
      <c r="AY375" s="72"/>
      <c r="AZ375" s="72"/>
      <c r="BA375" s="72"/>
      <c r="BB375" s="72"/>
      <c r="BC375" s="72"/>
      <c r="BD375" s="72"/>
      <c r="BE375" s="72"/>
      <c r="BH375" s="142"/>
      <c r="BI375" s="142"/>
      <c r="BJ375" s="142"/>
      <c r="BK375" s="142"/>
      <c r="BL375" s="142"/>
      <c r="BM375" s="142"/>
      <c r="BO375" s="142"/>
      <c r="BP375" s="142"/>
      <c r="BQ375" s="142"/>
      <c r="BR375" s="142"/>
      <c r="BS375" s="142"/>
      <c r="BT375" s="142"/>
      <c r="BU375" s="142"/>
      <c r="BV375" s="216"/>
    </row>
    <row r="376" spans="3:74" ht="1.5" customHeight="1" hidden="1" outlineLevel="1">
      <c r="C376" s="489" t="s">
        <v>461</v>
      </c>
      <c r="D376" s="489"/>
      <c r="E376" s="489"/>
      <c r="F376" s="489"/>
      <c r="G376" s="489"/>
      <c r="H376" s="489"/>
      <c r="I376" s="489"/>
      <c r="J376" s="489"/>
      <c r="K376" s="415"/>
      <c r="L376" s="415"/>
      <c r="M376" s="415"/>
      <c r="N376" s="415"/>
      <c r="O376" s="415"/>
      <c r="P376" s="415"/>
      <c r="Q376" s="415"/>
      <c r="R376" s="415"/>
      <c r="S376" s="415"/>
      <c r="T376" s="415"/>
      <c r="U376" s="415"/>
      <c r="V376" s="415"/>
      <c r="W376" s="415"/>
      <c r="X376" s="486"/>
      <c r="Y376" s="486"/>
      <c r="Z376" s="486"/>
      <c r="AA376" s="486"/>
      <c r="AB376" s="486"/>
      <c r="AC376" s="486"/>
      <c r="AD376" s="486"/>
      <c r="AE376" s="486"/>
      <c r="AF376" s="486"/>
      <c r="AG376" s="486"/>
      <c r="AH376" s="486"/>
      <c r="AI376" s="486"/>
      <c r="AJ376" s="486"/>
      <c r="AN376" s="72"/>
      <c r="AO376" s="72"/>
      <c r="AP376" s="72"/>
      <c r="AQ376" s="72"/>
      <c r="AR376" s="72"/>
      <c r="AS376" s="72"/>
      <c r="AT376" s="72"/>
      <c r="AU376" s="72"/>
      <c r="AV376" s="72"/>
      <c r="AW376" s="72"/>
      <c r="AX376" s="72"/>
      <c r="AY376" s="72"/>
      <c r="AZ376" s="72"/>
      <c r="BA376" s="72"/>
      <c r="BB376" s="72"/>
      <c r="BC376" s="72"/>
      <c r="BD376" s="72"/>
      <c r="BE376" s="72"/>
      <c r="BH376" s="142"/>
      <c r="BI376" s="142"/>
      <c r="BJ376" s="142"/>
      <c r="BK376" s="142"/>
      <c r="BL376" s="142"/>
      <c r="BM376" s="142"/>
      <c r="BO376" s="142"/>
      <c r="BP376" s="142"/>
      <c r="BQ376" s="142"/>
      <c r="BR376" s="142"/>
      <c r="BS376" s="142"/>
      <c r="BT376" s="142"/>
      <c r="BU376" s="142"/>
      <c r="BV376" s="216"/>
    </row>
    <row r="377" spans="3:74" ht="1.5" customHeight="1" hidden="1" outlineLevel="1">
      <c r="C377" s="489" t="s">
        <v>462</v>
      </c>
      <c r="D377" s="489"/>
      <c r="E377" s="489"/>
      <c r="F377" s="489"/>
      <c r="G377" s="489"/>
      <c r="H377" s="489"/>
      <c r="I377" s="489"/>
      <c r="J377" s="489"/>
      <c r="K377" s="415"/>
      <c r="L377" s="415"/>
      <c r="M377" s="415"/>
      <c r="N377" s="415"/>
      <c r="O377" s="415"/>
      <c r="P377" s="415"/>
      <c r="Q377" s="415"/>
      <c r="R377" s="415"/>
      <c r="S377" s="415"/>
      <c r="T377" s="415"/>
      <c r="U377" s="415"/>
      <c r="V377" s="415"/>
      <c r="W377" s="415"/>
      <c r="X377" s="486"/>
      <c r="Y377" s="486"/>
      <c r="Z377" s="486"/>
      <c r="AA377" s="486"/>
      <c r="AB377" s="486"/>
      <c r="AC377" s="486"/>
      <c r="AD377" s="486"/>
      <c r="AE377" s="486"/>
      <c r="AF377" s="486"/>
      <c r="AG377" s="486"/>
      <c r="AH377" s="486"/>
      <c r="AI377" s="486"/>
      <c r="AJ377" s="486"/>
      <c r="AN377" s="72"/>
      <c r="AO377" s="72"/>
      <c r="AP377" s="72"/>
      <c r="AQ377" s="72"/>
      <c r="AR377" s="72"/>
      <c r="AS377" s="72"/>
      <c r="AT377" s="72"/>
      <c r="AU377" s="72"/>
      <c r="AV377" s="72"/>
      <c r="AW377" s="72"/>
      <c r="AX377" s="72"/>
      <c r="AY377" s="72"/>
      <c r="AZ377" s="72"/>
      <c r="BA377" s="72"/>
      <c r="BB377" s="72"/>
      <c r="BC377" s="72"/>
      <c r="BD377" s="72"/>
      <c r="BE377" s="72"/>
      <c r="BH377" s="142"/>
      <c r="BI377" s="142"/>
      <c r="BJ377" s="142"/>
      <c r="BK377" s="142"/>
      <c r="BL377" s="142"/>
      <c r="BM377" s="142"/>
      <c r="BO377" s="142"/>
      <c r="BP377" s="142"/>
      <c r="BQ377" s="142"/>
      <c r="BR377" s="142"/>
      <c r="BS377" s="142"/>
      <c r="BT377" s="142"/>
      <c r="BU377" s="142"/>
      <c r="BV377" s="216"/>
    </row>
    <row r="378" spans="3:74" ht="1.5" customHeight="1" hidden="1" outlineLevel="1">
      <c r="C378" s="489" t="s">
        <v>463</v>
      </c>
      <c r="D378" s="489"/>
      <c r="E378" s="489"/>
      <c r="F378" s="489"/>
      <c r="G378" s="489"/>
      <c r="H378" s="489"/>
      <c r="I378" s="489"/>
      <c r="J378" s="489"/>
      <c r="K378" s="415"/>
      <c r="L378" s="415"/>
      <c r="M378" s="415"/>
      <c r="N378" s="415"/>
      <c r="O378" s="415"/>
      <c r="P378" s="415"/>
      <c r="Q378" s="415"/>
      <c r="R378" s="415"/>
      <c r="S378" s="415"/>
      <c r="T378" s="415"/>
      <c r="U378" s="415"/>
      <c r="V378" s="415"/>
      <c r="W378" s="415"/>
      <c r="X378" s="486"/>
      <c r="Y378" s="486"/>
      <c r="Z378" s="486"/>
      <c r="AA378" s="486"/>
      <c r="AB378" s="486"/>
      <c r="AC378" s="486"/>
      <c r="AD378" s="486"/>
      <c r="AE378" s="486"/>
      <c r="AF378" s="486"/>
      <c r="AG378" s="486"/>
      <c r="AH378" s="486"/>
      <c r="AI378" s="486"/>
      <c r="AJ378" s="486"/>
      <c r="AN378" s="72"/>
      <c r="AO378" s="72"/>
      <c r="AP378" s="72"/>
      <c r="AQ378" s="72"/>
      <c r="AR378" s="72"/>
      <c r="AS378" s="72"/>
      <c r="AT378" s="72"/>
      <c r="AU378" s="72"/>
      <c r="AV378" s="72"/>
      <c r="AW378" s="72"/>
      <c r="AX378" s="72"/>
      <c r="AY378" s="72"/>
      <c r="AZ378" s="72"/>
      <c r="BA378" s="72"/>
      <c r="BB378" s="72"/>
      <c r="BC378" s="72"/>
      <c r="BD378" s="72"/>
      <c r="BE378" s="72"/>
      <c r="BH378" s="142"/>
      <c r="BI378" s="142"/>
      <c r="BJ378" s="142"/>
      <c r="BK378" s="142"/>
      <c r="BL378" s="142"/>
      <c r="BM378" s="142"/>
      <c r="BO378" s="142"/>
      <c r="BP378" s="142"/>
      <c r="BQ378" s="142"/>
      <c r="BR378" s="142"/>
      <c r="BS378" s="142"/>
      <c r="BT378" s="142"/>
      <c r="BU378" s="142"/>
      <c r="BV378" s="216"/>
    </row>
    <row r="379" spans="3:74" ht="1.5" customHeight="1" hidden="1" outlineLevel="1">
      <c r="C379" s="429" t="s">
        <v>233</v>
      </c>
      <c r="D379" s="429"/>
      <c r="E379" s="429"/>
      <c r="F379" s="429"/>
      <c r="G379" s="429"/>
      <c r="H379" s="429"/>
      <c r="I379" s="429"/>
      <c r="J379" s="429"/>
      <c r="K379" s="487">
        <f>SUM(K376:O378)</f>
        <v>0</v>
      </c>
      <c r="L379" s="487"/>
      <c r="M379" s="487"/>
      <c r="N379" s="487"/>
      <c r="O379" s="487"/>
      <c r="P379" s="487">
        <v>0</v>
      </c>
      <c r="Q379" s="487"/>
      <c r="R379" s="487"/>
      <c r="S379" s="487"/>
      <c r="T379" s="487">
        <v>0</v>
      </c>
      <c r="U379" s="487"/>
      <c r="V379" s="487"/>
      <c r="W379" s="487"/>
      <c r="X379" s="488">
        <v>0</v>
      </c>
      <c r="Y379" s="488"/>
      <c r="Z379" s="488"/>
      <c r="AA379" s="488"/>
      <c r="AB379" s="488">
        <v>0</v>
      </c>
      <c r="AC379" s="488"/>
      <c r="AD379" s="488"/>
      <c r="AE379" s="488"/>
      <c r="AF379" s="488"/>
      <c r="AG379" s="488">
        <v>0</v>
      </c>
      <c r="AH379" s="488"/>
      <c r="AI379" s="488"/>
      <c r="AJ379" s="488"/>
      <c r="AN379" s="72"/>
      <c r="AO379" s="72"/>
      <c r="AP379" s="72"/>
      <c r="AQ379" s="72"/>
      <c r="AR379" s="72"/>
      <c r="AS379" s="72"/>
      <c r="AT379" s="72"/>
      <c r="AU379" s="72"/>
      <c r="AV379" s="72"/>
      <c r="AW379" s="72"/>
      <c r="AX379" s="72"/>
      <c r="AY379" s="72"/>
      <c r="AZ379" s="72"/>
      <c r="BA379" s="72"/>
      <c r="BB379" s="72"/>
      <c r="BC379" s="72"/>
      <c r="BD379" s="72"/>
      <c r="BE379" s="72"/>
      <c r="BH379" s="142"/>
      <c r="BI379" s="142"/>
      <c r="BJ379" s="142"/>
      <c r="BK379" s="142"/>
      <c r="BL379" s="142"/>
      <c r="BM379" s="142"/>
      <c r="BO379" s="142"/>
      <c r="BP379" s="142"/>
      <c r="BQ379" s="142"/>
      <c r="BR379" s="142"/>
      <c r="BS379" s="142"/>
      <c r="BT379" s="142"/>
      <c r="BU379" s="142"/>
      <c r="BV379" s="216"/>
    </row>
    <row r="380" spans="3:74" ht="19.5" customHeight="1" collapsed="1" thickTop="1">
      <c r="C380" s="53"/>
      <c r="D380" s="53"/>
      <c r="E380" s="53"/>
      <c r="F380" s="53"/>
      <c r="G380" s="53"/>
      <c r="H380" s="53"/>
      <c r="I380" s="53"/>
      <c r="J380" s="53"/>
      <c r="K380" s="53"/>
      <c r="L380" s="53"/>
      <c r="M380" s="53"/>
      <c r="N380" s="53"/>
      <c r="O380" s="53"/>
      <c r="P380" s="53"/>
      <c r="Q380" s="53"/>
      <c r="R380" s="53"/>
      <c r="S380" s="53"/>
      <c r="T380" s="140"/>
      <c r="W380" s="142"/>
      <c r="X380" s="142"/>
      <c r="Y380" s="142"/>
      <c r="Z380" s="142"/>
      <c r="AA380" s="142"/>
      <c r="AB380" s="142"/>
      <c r="AE380" s="142"/>
      <c r="AF380" s="142"/>
      <c r="AG380" s="142"/>
      <c r="AH380" s="142"/>
      <c r="AI380" s="142"/>
      <c r="AJ380" s="142"/>
      <c r="AN380" s="72"/>
      <c r="AO380" s="72"/>
      <c r="AP380" s="72"/>
      <c r="AQ380" s="72"/>
      <c r="AR380" s="72"/>
      <c r="AS380" s="72"/>
      <c r="AT380" s="72"/>
      <c r="AU380" s="72"/>
      <c r="AV380" s="72"/>
      <c r="AW380" s="72"/>
      <c r="AX380" s="72"/>
      <c r="AY380" s="72"/>
      <c r="AZ380" s="72"/>
      <c r="BA380" s="72"/>
      <c r="BB380" s="72"/>
      <c r="BC380" s="72"/>
      <c r="BD380" s="72"/>
      <c r="BE380" s="72"/>
      <c r="BH380" s="142"/>
      <c r="BI380" s="142"/>
      <c r="BJ380" s="142"/>
      <c r="BK380" s="142"/>
      <c r="BL380" s="142"/>
      <c r="BM380" s="142"/>
      <c r="BO380" s="142"/>
      <c r="BP380" s="142"/>
      <c r="BQ380" s="142"/>
      <c r="BR380" s="142"/>
      <c r="BS380" s="142"/>
      <c r="BT380" s="142"/>
      <c r="BU380" s="142"/>
      <c r="BV380" s="216"/>
    </row>
    <row r="381" spans="1:74" ht="19.5" customHeight="1" hidden="1" outlineLevel="1">
      <c r="A381" s="72">
        <v>23</v>
      </c>
      <c r="B381" s="72" t="s">
        <v>223</v>
      </c>
      <c r="C381" s="72" t="s">
        <v>464</v>
      </c>
      <c r="D381" s="53"/>
      <c r="E381" s="53"/>
      <c r="F381" s="53"/>
      <c r="G381" s="53"/>
      <c r="H381" s="53"/>
      <c r="I381" s="53"/>
      <c r="J381" s="53"/>
      <c r="K381" s="53"/>
      <c r="L381" s="53"/>
      <c r="M381" s="53"/>
      <c r="N381" s="53"/>
      <c r="O381" s="53"/>
      <c r="P381" s="53"/>
      <c r="Q381" s="53"/>
      <c r="R381" s="53"/>
      <c r="S381" s="53"/>
      <c r="T381" s="140"/>
      <c r="W381" s="142"/>
      <c r="X381" s="142"/>
      <c r="Y381" s="142"/>
      <c r="Z381" s="142"/>
      <c r="AA381" s="142"/>
      <c r="AB381" s="142"/>
      <c r="AE381" s="142"/>
      <c r="AF381" s="142"/>
      <c r="AG381" s="142"/>
      <c r="AH381" s="142"/>
      <c r="AI381" s="142"/>
      <c r="AJ381" s="142"/>
      <c r="AN381" s="72"/>
      <c r="AO381" s="72"/>
      <c r="AP381" s="72"/>
      <c r="AQ381" s="72"/>
      <c r="AR381" s="72"/>
      <c r="AS381" s="72"/>
      <c r="AT381" s="72"/>
      <c r="AU381" s="72"/>
      <c r="AV381" s="72"/>
      <c r="AW381" s="72"/>
      <c r="AX381" s="72"/>
      <c r="AY381" s="72"/>
      <c r="AZ381" s="72"/>
      <c r="BA381" s="72"/>
      <c r="BB381" s="72"/>
      <c r="BC381" s="72"/>
      <c r="BD381" s="72"/>
      <c r="BE381" s="72"/>
      <c r="BH381" s="142"/>
      <c r="BI381" s="142"/>
      <c r="BJ381" s="142"/>
      <c r="BK381" s="142"/>
      <c r="BL381" s="142"/>
      <c r="BM381" s="142"/>
      <c r="BO381" s="142"/>
      <c r="BP381" s="142"/>
      <c r="BQ381" s="142"/>
      <c r="BR381" s="142"/>
      <c r="BS381" s="142"/>
      <c r="BT381" s="142"/>
      <c r="BU381" s="142"/>
      <c r="BV381" s="216"/>
    </row>
    <row r="382" spans="2:74" ht="19.5" customHeight="1" hidden="1" outlineLevel="1">
      <c r="B382" s="72" t="s">
        <v>465</v>
      </c>
      <c r="C382" s="72" t="s">
        <v>466</v>
      </c>
      <c r="D382" s="53"/>
      <c r="E382" s="53"/>
      <c r="F382" s="53"/>
      <c r="G382" s="53"/>
      <c r="H382" s="53"/>
      <c r="I382" s="53"/>
      <c r="J382" s="53"/>
      <c r="K382" s="53"/>
      <c r="L382" s="53"/>
      <c r="M382" s="53"/>
      <c r="N382" s="53"/>
      <c r="O382" s="53"/>
      <c r="P382" s="53"/>
      <c r="Q382" s="53"/>
      <c r="R382" s="53"/>
      <c r="S382" s="53"/>
      <c r="T382" s="140"/>
      <c r="W382" s="142"/>
      <c r="X382" s="142"/>
      <c r="Y382" s="142"/>
      <c r="Z382" s="142"/>
      <c r="AA382" s="142"/>
      <c r="AB382" s="142"/>
      <c r="AE382" s="142"/>
      <c r="AF382" s="142"/>
      <c r="AG382" s="142"/>
      <c r="AH382" s="142"/>
      <c r="AI382" s="142"/>
      <c r="AJ382" s="142"/>
      <c r="AN382" s="72"/>
      <c r="AO382" s="72"/>
      <c r="AP382" s="72"/>
      <c r="AQ382" s="72"/>
      <c r="AR382" s="72"/>
      <c r="AS382" s="72"/>
      <c r="AT382" s="72"/>
      <c r="AU382" s="72"/>
      <c r="AV382" s="72"/>
      <c r="AW382" s="72"/>
      <c r="AX382" s="72"/>
      <c r="AY382" s="72"/>
      <c r="AZ382" s="72"/>
      <c r="BA382" s="72"/>
      <c r="BB382" s="72"/>
      <c r="BC382" s="72"/>
      <c r="BD382" s="72"/>
      <c r="BE382" s="72"/>
      <c r="BH382" s="142"/>
      <c r="BI382" s="142"/>
      <c r="BJ382" s="142"/>
      <c r="BK382" s="142"/>
      <c r="BL382" s="142"/>
      <c r="BM382" s="142"/>
      <c r="BO382" s="142"/>
      <c r="BP382" s="142"/>
      <c r="BQ382" s="142"/>
      <c r="BR382" s="142"/>
      <c r="BS382" s="142"/>
      <c r="BT382" s="142"/>
      <c r="BU382" s="142"/>
      <c r="BV382" s="216"/>
    </row>
    <row r="383" spans="3:74" ht="19.5" customHeight="1" hidden="1" outlineLevel="1">
      <c r="C383" s="152"/>
      <c r="D383" s="152"/>
      <c r="E383" s="152"/>
      <c r="F383" s="152"/>
      <c r="G383" s="152"/>
      <c r="H383" s="152"/>
      <c r="I383" s="152"/>
      <c r="J383" s="152"/>
      <c r="K383" s="152"/>
      <c r="L383" s="152"/>
      <c r="M383" s="152"/>
      <c r="N383" s="152"/>
      <c r="O383" s="152"/>
      <c r="P383" s="152"/>
      <c r="Q383" s="152"/>
      <c r="R383" s="152"/>
      <c r="S383" s="429"/>
      <c r="T383" s="429"/>
      <c r="U383" s="152"/>
      <c r="V383" s="152"/>
      <c r="W383" s="448" t="s">
        <v>297</v>
      </c>
      <c r="X383" s="448"/>
      <c r="Y383" s="448"/>
      <c r="Z383" s="448"/>
      <c r="AA383" s="448"/>
      <c r="AB383" s="448"/>
      <c r="AC383" s="101"/>
      <c r="AD383" s="101"/>
      <c r="AE383" s="449" t="s">
        <v>298</v>
      </c>
      <c r="AF383" s="449"/>
      <c r="AG383" s="449"/>
      <c r="AH383" s="449"/>
      <c r="AI383" s="449"/>
      <c r="AJ383" s="449"/>
      <c r="AN383" s="72"/>
      <c r="AO383" s="72"/>
      <c r="AP383" s="72"/>
      <c r="AQ383" s="72"/>
      <c r="AR383" s="72"/>
      <c r="AS383" s="72"/>
      <c r="AT383" s="72"/>
      <c r="AU383" s="72"/>
      <c r="AV383" s="72"/>
      <c r="AW383" s="72"/>
      <c r="AX383" s="72"/>
      <c r="AY383" s="72"/>
      <c r="AZ383" s="72"/>
      <c r="BA383" s="72"/>
      <c r="BB383" s="72"/>
      <c r="BC383" s="72"/>
      <c r="BD383" s="72"/>
      <c r="BE383" s="72"/>
      <c r="BH383" s="142"/>
      <c r="BI383" s="142"/>
      <c r="BJ383" s="142"/>
      <c r="BK383" s="142"/>
      <c r="BL383" s="142"/>
      <c r="BM383" s="142"/>
      <c r="BO383" s="142"/>
      <c r="BP383" s="142"/>
      <c r="BQ383" s="142"/>
      <c r="BR383" s="142"/>
      <c r="BS383" s="142"/>
      <c r="BT383" s="142"/>
      <c r="BU383" s="142"/>
      <c r="BV383" s="216"/>
    </row>
    <row r="384" spans="3:74" ht="19.5" customHeight="1" hidden="1" outlineLevel="1">
      <c r="C384" s="152"/>
      <c r="D384" s="152"/>
      <c r="E384" s="152"/>
      <c r="F384" s="152"/>
      <c r="G384" s="152"/>
      <c r="H384" s="152"/>
      <c r="I384" s="152"/>
      <c r="J384" s="152"/>
      <c r="K384" s="152"/>
      <c r="L384" s="152"/>
      <c r="M384" s="152"/>
      <c r="N384" s="152"/>
      <c r="O384" s="152"/>
      <c r="P384" s="152"/>
      <c r="Q384" s="152"/>
      <c r="R384" s="152"/>
      <c r="S384" s="132"/>
      <c r="T384" s="132"/>
      <c r="U384" s="152"/>
      <c r="V384" s="152"/>
      <c r="W384" s="437" t="s">
        <v>226</v>
      </c>
      <c r="X384" s="438"/>
      <c r="Y384" s="438"/>
      <c r="Z384" s="438"/>
      <c r="AA384" s="438"/>
      <c r="AB384" s="438"/>
      <c r="AC384" s="101"/>
      <c r="AD384" s="101"/>
      <c r="AE384" s="447" t="s">
        <v>226</v>
      </c>
      <c r="AF384" s="438"/>
      <c r="AG384" s="438"/>
      <c r="AH384" s="438"/>
      <c r="AI384" s="438"/>
      <c r="AJ384" s="438"/>
      <c r="AN384" s="72"/>
      <c r="AO384" s="72"/>
      <c r="AP384" s="72"/>
      <c r="AQ384" s="72"/>
      <c r="AR384" s="72"/>
      <c r="AS384" s="72"/>
      <c r="AT384" s="72"/>
      <c r="AU384" s="72"/>
      <c r="AV384" s="72"/>
      <c r="AW384" s="72"/>
      <c r="AX384" s="72"/>
      <c r="AY384" s="72"/>
      <c r="AZ384" s="72"/>
      <c r="BA384" s="72"/>
      <c r="BB384" s="72"/>
      <c r="BC384" s="72"/>
      <c r="BD384" s="72"/>
      <c r="BE384" s="72"/>
      <c r="BH384" s="142"/>
      <c r="BI384" s="142"/>
      <c r="BJ384" s="142"/>
      <c r="BK384" s="142"/>
      <c r="BL384" s="142"/>
      <c r="BM384" s="142"/>
      <c r="BO384" s="142"/>
      <c r="BP384" s="142"/>
      <c r="BQ384" s="142"/>
      <c r="BR384" s="142"/>
      <c r="BS384" s="142"/>
      <c r="BT384" s="142"/>
      <c r="BU384" s="142"/>
      <c r="BV384" s="216"/>
    </row>
    <row r="385" spans="3:74" ht="19.5" customHeight="1" hidden="1" outlineLevel="1">
      <c r="C385" s="236" t="s">
        <v>467</v>
      </c>
      <c r="D385" s="72"/>
      <c r="E385" s="72"/>
      <c r="F385" s="72"/>
      <c r="G385" s="72"/>
      <c r="H385" s="72"/>
      <c r="I385" s="72"/>
      <c r="J385" s="72"/>
      <c r="K385" s="72"/>
      <c r="L385" s="72"/>
      <c r="M385" s="72"/>
      <c r="N385" s="72"/>
      <c r="O385" s="72"/>
      <c r="P385" s="72"/>
      <c r="Q385" s="72"/>
      <c r="R385" s="72"/>
      <c r="S385" s="154"/>
      <c r="T385" s="154"/>
      <c r="W385" s="452"/>
      <c r="X385" s="452"/>
      <c r="Y385" s="452"/>
      <c r="Z385" s="452"/>
      <c r="AA385" s="452"/>
      <c r="AB385" s="452"/>
      <c r="AE385" s="452"/>
      <c r="AF385" s="452"/>
      <c r="AG385" s="452"/>
      <c r="AH385" s="452"/>
      <c r="AI385" s="452"/>
      <c r="AJ385" s="452"/>
      <c r="AN385" s="72"/>
      <c r="AO385" s="72"/>
      <c r="AP385" s="72"/>
      <c r="AQ385" s="72"/>
      <c r="AR385" s="72"/>
      <c r="AS385" s="72"/>
      <c r="AT385" s="72"/>
      <c r="AU385" s="72"/>
      <c r="AV385" s="72"/>
      <c r="AW385" s="72"/>
      <c r="AX385" s="72"/>
      <c r="AY385" s="72"/>
      <c r="AZ385" s="72"/>
      <c r="BA385" s="72"/>
      <c r="BB385" s="72"/>
      <c r="BC385" s="72"/>
      <c r="BD385" s="72"/>
      <c r="BE385" s="72"/>
      <c r="BH385" s="142"/>
      <c r="BI385" s="142"/>
      <c r="BJ385" s="142"/>
      <c r="BK385" s="142"/>
      <c r="BL385" s="142"/>
      <c r="BM385" s="142"/>
      <c r="BO385" s="142"/>
      <c r="BP385" s="142"/>
      <c r="BQ385" s="142"/>
      <c r="BR385" s="142"/>
      <c r="BS385" s="142"/>
      <c r="BT385" s="142"/>
      <c r="BU385" s="142"/>
      <c r="BV385" s="216"/>
    </row>
    <row r="386" spans="3:74" ht="19.5" customHeight="1" hidden="1" outlineLevel="1">
      <c r="C386" s="71" t="s">
        <v>468</v>
      </c>
      <c r="D386" s="72"/>
      <c r="E386" s="72"/>
      <c r="F386" s="72"/>
      <c r="G386" s="72"/>
      <c r="H386" s="72"/>
      <c r="I386" s="72"/>
      <c r="J386" s="72"/>
      <c r="K386" s="72"/>
      <c r="L386" s="72"/>
      <c r="M386" s="72"/>
      <c r="N386" s="72"/>
      <c r="O386" s="72"/>
      <c r="P386" s="72"/>
      <c r="Q386" s="72"/>
      <c r="R386" s="72"/>
      <c r="S386" s="141"/>
      <c r="T386" s="141"/>
      <c r="W386" s="410"/>
      <c r="X386" s="410"/>
      <c r="Y386" s="410"/>
      <c r="Z386" s="410"/>
      <c r="AA386" s="410"/>
      <c r="AB386" s="410"/>
      <c r="AE386" s="410"/>
      <c r="AF386" s="410"/>
      <c r="AG386" s="410"/>
      <c r="AH386" s="410"/>
      <c r="AI386" s="410"/>
      <c r="AJ386" s="410"/>
      <c r="AN386" s="72"/>
      <c r="AO386" s="72"/>
      <c r="AP386" s="72"/>
      <c r="AQ386" s="72"/>
      <c r="AR386" s="72"/>
      <c r="AS386" s="72"/>
      <c r="AT386" s="72"/>
      <c r="AU386" s="72"/>
      <c r="AV386" s="72"/>
      <c r="AW386" s="72"/>
      <c r="AX386" s="72"/>
      <c r="AY386" s="72"/>
      <c r="AZ386" s="72"/>
      <c r="BA386" s="72"/>
      <c r="BB386" s="72"/>
      <c r="BC386" s="72"/>
      <c r="BD386" s="72"/>
      <c r="BE386" s="72"/>
      <c r="BH386" s="142"/>
      <c r="BI386" s="142"/>
      <c r="BJ386" s="142"/>
      <c r="BK386" s="142"/>
      <c r="BL386" s="142"/>
      <c r="BM386" s="142"/>
      <c r="BO386" s="142"/>
      <c r="BP386" s="142"/>
      <c r="BQ386" s="142"/>
      <c r="BR386" s="142"/>
      <c r="BS386" s="142"/>
      <c r="BT386" s="142"/>
      <c r="BU386" s="142"/>
      <c r="BV386" s="216"/>
    </row>
    <row r="387" spans="3:74" ht="19.5" customHeight="1" hidden="1" outlineLevel="1">
      <c r="C387" s="51" t="s">
        <v>467</v>
      </c>
      <c r="S387" s="141"/>
      <c r="T387" s="141"/>
      <c r="W387" s="484">
        <v>0</v>
      </c>
      <c r="X387" s="484"/>
      <c r="Y387" s="484"/>
      <c r="Z387" s="484"/>
      <c r="AA387" s="484"/>
      <c r="AB387" s="484"/>
      <c r="AE387" s="410"/>
      <c r="AF387" s="410"/>
      <c r="AG387" s="410"/>
      <c r="AH387" s="410"/>
      <c r="AI387" s="410"/>
      <c r="AJ387" s="410"/>
      <c r="AN387" s="72"/>
      <c r="AO387" s="72"/>
      <c r="AP387" s="72"/>
      <c r="AQ387" s="72"/>
      <c r="AR387" s="72"/>
      <c r="AS387" s="72"/>
      <c r="AT387" s="72"/>
      <c r="AU387" s="72"/>
      <c r="AV387" s="72"/>
      <c r="AW387" s="72"/>
      <c r="AX387" s="72"/>
      <c r="AY387" s="72"/>
      <c r="AZ387" s="72"/>
      <c r="BA387" s="72"/>
      <c r="BB387" s="72"/>
      <c r="BC387" s="72"/>
      <c r="BD387" s="72"/>
      <c r="BE387" s="72"/>
      <c r="BH387" s="142"/>
      <c r="BI387" s="142"/>
      <c r="BJ387" s="142"/>
      <c r="BK387" s="142"/>
      <c r="BL387" s="142"/>
      <c r="BM387" s="142"/>
      <c r="BO387" s="142"/>
      <c r="BP387" s="142"/>
      <c r="BQ387" s="142"/>
      <c r="BR387" s="142"/>
      <c r="BS387" s="142"/>
      <c r="BT387" s="142"/>
      <c r="BU387" s="142"/>
      <c r="BV387" s="216"/>
    </row>
    <row r="388" spans="3:74" ht="19.5" customHeight="1" hidden="1" outlineLevel="1">
      <c r="C388" s="51" t="s">
        <v>469</v>
      </c>
      <c r="S388" s="154"/>
      <c r="T388" s="154"/>
      <c r="W388" s="483"/>
      <c r="X388" s="483"/>
      <c r="Y388" s="483"/>
      <c r="Z388" s="483"/>
      <c r="AA388" s="483"/>
      <c r="AB388" s="483"/>
      <c r="AC388" s="233"/>
      <c r="AD388" s="233"/>
      <c r="AE388" s="483"/>
      <c r="AF388" s="483"/>
      <c r="AG388" s="483"/>
      <c r="AH388" s="483"/>
      <c r="AI388" s="483"/>
      <c r="AJ388" s="483"/>
      <c r="AN388" s="72"/>
      <c r="AO388" s="72"/>
      <c r="AP388" s="72"/>
      <c r="AQ388" s="72"/>
      <c r="AR388" s="72"/>
      <c r="AS388" s="72"/>
      <c r="AT388" s="72"/>
      <c r="AU388" s="72"/>
      <c r="AV388" s="72"/>
      <c r="AW388" s="72"/>
      <c r="AX388" s="72"/>
      <c r="AY388" s="72"/>
      <c r="AZ388" s="72"/>
      <c r="BA388" s="72"/>
      <c r="BB388" s="72"/>
      <c r="BC388" s="72"/>
      <c r="BD388" s="72"/>
      <c r="BE388" s="72"/>
      <c r="BH388" s="142"/>
      <c r="BI388" s="142"/>
      <c r="BJ388" s="142"/>
      <c r="BK388" s="142"/>
      <c r="BL388" s="142"/>
      <c r="BM388" s="142"/>
      <c r="BO388" s="142"/>
      <c r="BP388" s="142"/>
      <c r="BQ388" s="142"/>
      <c r="BR388" s="142"/>
      <c r="BS388" s="142"/>
      <c r="BT388" s="142"/>
      <c r="BU388" s="142"/>
      <c r="BV388" s="216"/>
    </row>
    <row r="389" spans="3:74" ht="19.5" customHeight="1" hidden="1" outlineLevel="1">
      <c r="C389" s="51" t="s">
        <v>467</v>
      </c>
      <c r="S389" s="141"/>
      <c r="T389" s="141"/>
      <c r="W389" s="484">
        <v>0</v>
      </c>
      <c r="X389" s="484"/>
      <c r="Y389" s="484"/>
      <c r="Z389" s="484"/>
      <c r="AA389" s="484"/>
      <c r="AB389" s="484"/>
      <c r="AC389" s="155"/>
      <c r="AD389" s="155"/>
      <c r="AE389" s="484">
        <v>0</v>
      </c>
      <c r="AF389" s="484"/>
      <c r="AG389" s="484"/>
      <c r="AH389" s="484"/>
      <c r="AI389" s="484"/>
      <c r="AJ389" s="484"/>
      <c r="AN389" s="72"/>
      <c r="AO389" s="72"/>
      <c r="AP389" s="72"/>
      <c r="AQ389" s="72"/>
      <c r="AR389" s="72"/>
      <c r="AS389" s="72"/>
      <c r="AT389" s="72"/>
      <c r="AU389" s="72"/>
      <c r="AV389" s="72"/>
      <c r="AW389" s="72"/>
      <c r="AX389" s="72"/>
      <c r="AY389" s="72"/>
      <c r="AZ389" s="72"/>
      <c r="BA389" s="72"/>
      <c r="BB389" s="72"/>
      <c r="BC389" s="72"/>
      <c r="BD389" s="72"/>
      <c r="BE389" s="72"/>
      <c r="BH389" s="142"/>
      <c r="BI389" s="142"/>
      <c r="BJ389" s="142"/>
      <c r="BK389" s="142"/>
      <c r="BL389" s="142"/>
      <c r="BM389" s="142"/>
      <c r="BO389" s="142"/>
      <c r="BP389" s="142"/>
      <c r="BQ389" s="142"/>
      <c r="BR389" s="142"/>
      <c r="BS389" s="142"/>
      <c r="BT389" s="142"/>
      <c r="BU389" s="142"/>
      <c r="BV389" s="216"/>
    </row>
    <row r="390" spans="3:74" ht="19.5" customHeight="1" hidden="1" outlineLevel="1">
      <c r="C390" s="51" t="s">
        <v>470</v>
      </c>
      <c r="S390" s="141"/>
      <c r="T390" s="141"/>
      <c r="W390" s="484">
        <v>0</v>
      </c>
      <c r="X390" s="484"/>
      <c r="Y390" s="484"/>
      <c r="Z390" s="484"/>
      <c r="AA390" s="484"/>
      <c r="AB390" s="484"/>
      <c r="AC390" s="155"/>
      <c r="AD390" s="155"/>
      <c r="AE390" s="484">
        <v>0</v>
      </c>
      <c r="AF390" s="484"/>
      <c r="AG390" s="484"/>
      <c r="AH390" s="484"/>
      <c r="AI390" s="484"/>
      <c r="AJ390" s="484"/>
      <c r="AN390" s="72"/>
      <c r="AO390" s="72"/>
      <c r="AP390" s="72"/>
      <c r="AQ390" s="72"/>
      <c r="AR390" s="72"/>
      <c r="AS390" s="72"/>
      <c r="AT390" s="72"/>
      <c r="AU390" s="72"/>
      <c r="AV390" s="72"/>
      <c r="AW390" s="72"/>
      <c r="AX390" s="72"/>
      <c r="AY390" s="72"/>
      <c r="AZ390" s="72"/>
      <c r="BA390" s="72"/>
      <c r="BB390" s="72"/>
      <c r="BC390" s="72"/>
      <c r="BD390" s="72"/>
      <c r="BE390" s="72"/>
      <c r="BH390" s="142"/>
      <c r="BI390" s="142"/>
      <c r="BJ390" s="142"/>
      <c r="BK390" s="142"/>
      <c r="BL390" s="142"/>
      <c r="BM390" s="142"/>
      <c r="BO390" s="142"/>
      <c r="BP390" s="142"/>
      <c r="BQ390" s="142"/>
      <c r="BR390" s="142"/>
      <c r="BS390" s="142"/>
      <c r="BT390" s="142"/>
      <c r="BU390" s="142"/>
      <c r="BV390" s="216"/>
    </row>
    <row r="391" spans="3:74" ht="19.5" customHeight="1" hidden="1" outlineLevel="1">
      <c r="C391" s="51" t="s">
        <v>480</v>
      </c>
      <c r="S391" s="141"/>
      <c r="T391" s="141"/>
      <c r="W391" s="484">
        <v>0</v>
      </c>
      <c r="X391" s="484"/>
      <c r="Y391" s="484"/>
      <c r="Z391" s="484"/>
      <c r="AA391" s="484"/>
      <c r="AB391" s="484"/>
      <c r="AC391" s="155"/>
      <c r="AD391" s="155"/>
      <c r="AE391" s="484">
        <v>0</v>
      </c>
      <c r="AF391" s="484"/>
      <c r="AG391" s="484"/>
      <c r="AH391" s="484"/>
      <c r="AI391" s="484"/>
      <c r="AJ391" s="484"/>
      <c r="AN391" s="72"/>
      <c r="AO391" s="72"/>
      <c r="AP391" s="72"/>
      <c r="AQ391" s="72"/>
      <c r="AR391" s="72"/>
      <c r="AS391" s="72"/>
      <c r="AT391" s="72"/>
      <c r="AU391" s="72"/>
      <c r="AV391" s="72"/>
      <c r="AW391" s="72"/>
      <c r="AX391" s="72"/>
      <c r="AY391" s="72"/>
      <c r="AZ391" s="72"/>
      <c r="BA391" s="72"/>
      <c r="BB391" s="72"/>
      <c r="BC391" s="72"/>
      <c r="BD391" s="72"/>
      <c r="BE391" s="72"/>
      <c r="BH391" s="142"/>
      <c r="BI391" s="142"/>
      <c r="BJ391" s="142"/>
      <c r="BK391" s="142"/>
      <c r="BL391" s="142"/>
      <c r="BM391" s="142"/>
      <c r="BO391" s="142"/>
      <c r="BP391" s="142"/>
      <c r="BQ391" s="142"/>
      <c r="BR391" s="142"/>
      <c r="BS391" s="142"/>
      <c r="BT391" s="142"/>
      <c r="BU391" s="142"/>
      <c r="BV391" s="216"/>
    </row>
    <row r="392" spans="3:74" ht="19.5" customHeight="1" hidden="1" outlineLevel="1">
      <c r="C392" s="51" t="s">
        <v>481</v>
      </c>
      <c r="S392" s="141"/>
      <c r="T392" s="141"/>
      <c r="W392" s="485">
        <v>0</v>
      </c>
      <c r="X392" s="485"/>
      <c r="Y392" s="485"/>
      <c r="Z392" s="485"/>
      <c r="AA392" s="485"/>
      <c r="AB392" s="485"/>
      <c r="AC392" s="155"/>
      <c r="AD392" s="155"/>
      <c r="AE392" s="485">
        <v>0</v>
      </c>
      <c r="AF392" s="485"/>
      <c r="AG392" s="485"/>
      <c r="AH392" s="485"/>
      <c r="AI392" s="485"/>
      <c r="AJ392" s="485"/>
      <c r="AN392" s="72"/>
      <c r="AO392" s="72"/>
      <c r="AP392" s="72"/>
      <c r="AQ392" s="72"/>
      <c r="AR392" s="72"/>
      <c r="AS392" s="72"/>
      <c r="AT392" s="72"/>
      <c r="AU392" s="72"/>
      <c r="AV392" s="72"/>
      <c r="AW392" s="72"/>
      <c r="AX392" s="72"/>
      <c r="AY392" s="72"/>
      <c r="AZ392" s="72"/>
      <c r="BA392" s="72"/>
      <c r="BB392" s="72"/>
      <c r="BC392" s="72"/>
      <c r="BD392" s="72"/>
      <c r="BE392" s="72"/>
      <c r="BH392" s="142"/>
      <c r="BI392" s="142"/>
      <c r="BJ392" s="142"/>
      <c r="BK392" s="142"/>
      <c r="BL392" s="142"/>
      <c r="BM392" s="142"/>
      <c r="BO392" s="142"/>
      <c r="BP392" s="142"/>
      <c r="BQ392" s="142"/>
      <c r="BR392" s="142"/>
      <c r="BS392" s="142"/>
      <c r="BT392" s="142"/>
      <c r="BU392" s="142"/>
      <c r="BV392" s="216"/>
    </row>
    <row r="393" spans="3:74" ht="19.5" customHeight="1" hidden="1" outlineLevel="1">
      <c r="C393" s="423" t="s">
        <v>482</v>
      </c>
      <c r="D393" s="423"/>
      <c r="E393" s="423"/>
      <c r="F393" s="423"/>
      <c r="G393" s="423"/>
      <c r="H393" s="423"/>
      <c r="I393" s="423"/>
      <c r="J393" s="423"/>
      <c r="K393" s="423"/>
      <c r="L393" s="423"/>
      <c r="M393" s="423"/>
      <c r="N393" s="423"/>
      <c r="O393" s="423"/>
      <c r="P393" s="423"/>
      <c r="Q393" s="423"/>
      <c r="R393" s="423"/>
      <c r="S393" s="423"/>
      <c r="T393" s="140"/>
      <c r="W393" s="411">
        <f>SUBTOTAL(9,W385:AB392)</f>
        <v>0</v>
      </c>
      <c r="X393" s="411"/>
      <c r="Y393" s="411"/>
      <c r="Z393" s="411"/>
      <c r="AA393" s="411"/>
      <c r="AB393" s="411"/>
      <c r="AE393" s="411">
        <f>SUBTOTAL(9,AE385:AJ392)</f>
        <v>0</v>
      </c>
      <c r="AF393" s="411"/>
      <c r="AG393" s="411"/>
      <c r="AH393" s="411"/>
      <c r="AI393" s="411"/>
      <c r="AJ393" s="411"/>
      <c r="AN393" s="72"/>
      <c r="AO393" s="72"/>
      <c r="AP393" s="72"/>
      <c r="AQ393" s="72"/>
      <c r="AR393" s="72"/>
      <c r="AS393" s="72"/>
      <c r="AT393" s="72"/>
      <c r="AU393" s="72"/>
      <c r="AV393" s="72"/>
      <c r="AW393" s="72"/>
      <c r="AX393" s="72"/>
      <c r="AY393" s="72"/>
      <c r="AZ393" s="72"/>
      <c r="BA393" s="72"/>
      <c r="BB393" s="72"/>
      <c r="BC393" s="72"/>
      <c r="BD393" s="72"/>
      <c r="BE393" s="72"/>
      <c r="BH393" s="142"/>
      <c r="BI393" s="142"/>
      <c r="BJ393" s="142"/>
      <c r="BK393" s="142"/>
      <c r="BL393" s="142"/>
      <c r="BM393" s="142"/>
      <c r="BO393" s="142"/>
      <c r="BP393" s="142"/>
      <c r="BQ393" s="142"/>
      <c r="BR393" s="142"/>
      <c r="BS393" s="142"/>
      <c r="BT393" s="142"/>
      <c r="BU393" s="142"/>
      <c r="BV393" s="216"/>
    </row>
    <row r="394" spans="3:74" ht="19.5" customHeight="1" hidden="1" outlineLevel="1">
      <c r="C394" s="53"/>
      <c r="D394" s="53"/>
      <c r="E394" s="53"/>
      <c r="F394" s="53"/>
      <c r="G394" s="53"/>
      <c r="H394" s="53"/>
      <c r="I394" s="53"/>
      <c r="J394" s="53"/>
      <c r="K394" s="53"/>
      <c r="L394" s="53"/>
      <c r="M394" s="53"/>
      <c r="N394" s="53"/>
      <c r="O394" s="53"/>
      <c r="P394" s="53"/>
      <c r="Q394" s="53"/>
      <c r="R394" s="53"/>
      <c r="S394" s="53"/>
      <c r="T394" s="140"/>
      <c r="W394" s="142"/>
      <c r="X394" s="142"/>
      <c r="Y394" s="142"/>
      <c r="Z394" s="142"/>
      <c r="AA394" s="142"/>
      <c r="AB394" s="142"/>
      <c r="AE394" s="142"/>
      <c r="AF394" s="142"/>
      <c r="AG394" s="142"/>
      <c r="AH394" s="142"/>
      <c r="AI394" s="142"/>
      <c r="AJ394" s="142"/>
      <c r="AN394" s="72"/>
      <c r="AO394" s="72"/>
      <c r="AP394" s="72"/>
      <c r="AQ394" s="72"/>
      <c r="AR394" s="72"/>
      <c r="AS394" s="72"/>
      <c r="AT394" s="72"/>
      <c r="AU394" s="72"/>
      <c r="AV394" s="72"/>
      <c r="AW394" s="72"/>
      <c r="AX394" s="72"/>
      <c r="AY394" s="72"/>
      <c r="AZ394" s="72"/>
      <c r="BA394" s="72"/>
      <c r="BB394" s="72"/>
      <c r="BC394" s="72"/>
      <c r="BD394" s="72"/>
      <c r="BE394" s="72"/>
      <c r="BH394" s="142"/>
      <c r="BI394" s="142"/>
      <c r="BJ394" s="142"/>
      <c r="BK394" s="142"/>
      <c r="BL394" s="142"/>
      <c r="BM394" s="142"/>
      <c r="BO394" s="142"/>
      <c r="BP394" s="142"/>
      <c r="BQ394" s="142"/>
      <c r="BR394" s="142"/>
      <c r="BS394" s="142"/>
      <c r="BT394" s="142"/>
      <c r="BU394" s="142"/>
      <c r="BV394" s="216"/>
    </row>
    <row r="395" spans="2:74" ht="19.5" customHeight="1" hidden="1" outlineLevel="1">
      <c r="B395" s="72" t="s">
        <v>483</v>
      </c>
      <c r="C395" s="72" t="s">
        <v>484</v>
      </c>
      <c r="D395" s="53"/>
      <c r="E395" s="53"/>
      <c r="F395" s="53"/>
      <c r="G395" s="53"/>
      <c r="H395" s="53"/>
      <c r="I395" s="53"/>
      <c r="J395" s="53"/>
      <c r="K395" s="53"/>
      <c r="L395" s="53"/>
      <c r="M395" s="53"/>
      <c r="N395" s="53"/>
      <c r="O395" s="53"/>
      <c r="P395" s="53"/>
      <c r="Q395" s="53"/>
      <c r="R395" s="53"/>
      <c r="S395" s="53"/>
      <c r="T395" s="140"/>
      <c r="W395" s="142"/>
      <c r="X395" s="142"/>
      <c r="Y395" s="142"/>
      <c r="Z395" s="142"/>
      <c r="AA395" s="142"/>
      <c r="AB395" s="142"/>
      <c r="AE395" s="142"/>
      <c r="AF395" s="142"/>
      <c r="AG395" s="142"/>
      <c r="AH395" s="142"/>
      <c r="AI395" s="142"/>
      <c r="AJ395" s="142"/>
      <c r="AN395" s="72"/>
      <c r="AO395" s="72"/>
      <c r="AP395" s="72"/>
      <c r="AQ395" s="72"/>
      <c r="AR395" s="72"/>
      <c r="AS395" s="72"/>
      <c r="AT395" s="72"/>
      <c r="AU395" s="72"/>
      <c r="AV395" s="72"/>
      <c r="AW395" s="72"/>
      <c r="AX395" s="72"/>
      <c r="AY395" s="72"/>
      <c r="AZ395" s="72"/>
      <c r="BA395" s="72"/>
      <c r="BB395" s="72"/>
      <c r="BC395" s="72"/>
      <c r="BD395" s="72"/>
      <c r="BE395" s="72"/>
      <c r="BH395" s="142"/>
      <c r="BI395" s="142"/>
      <c r="BJ395" s="142"/>
      <c r="BK395" s="142"/>
      <c r="BL395" s="142"/>
      <c r="BM395" s="142"/>
      <c r="BO395" s="142"/>
      <c r="BP395" s="142"/>
      <c r="BQ395" s="142"/>
      <c r="BR395" s="142"/>
      <c r="BS395" s="142"/>
      <c r="BT395" s="142"/>
      <c r="BU395" s="142"/>
      <c r="BV395" s="216"/>
    </row>
    <row r="396" spans="3:74" ht="19.5" customHeight="1" hidden="1" outlineLevel="1">
      <c r="C396" s="152"/>
      <c r="D396" s="152"/>
      <c r="E396" s="152"/>
      <c r="F396" s="152"/>
      <c r="G396" s="152"/>
      <c r="H396" s="152"/>
      <c r="I396" s="152"/>
      <c r="J396" s="152"/>
      <c r="K396" s="152"/>
      <c r="L396" s="152"/>
      <c r="M396" s="152"/>
      <c r="N396" s="152"/>
      <c r="O396" s="152"/>
      <c r="P396" s="152"/>
      <c r="Q396" s="152"/>
      <c r="R396" s="152"/>
      <c r="S396" s="429"/>
      <c r="T396" s="429"/>
      <c r="U396" s="152"/>
      <c r="V396" s="152"/>
      <c r="W396" s="448" t="s">
        <v>297</v>
      </c>
      <c r="X396" s="448"/>
      <c r="Y396" s="448"/>
      <c r="Z396" s="448"/>
      <c r="AA396" s="448"/>
      <c r="AB396" s="448"/>
      <c r="AC396" s="101"/>
      <c r="AD396" s="101"/>
      <c r="AE396" s="449" t="s">
        <v>298</v>
      </c>
      <c r="AF396" s="449"/>
      <c r="AG396" s="449"/>
      <c r="AH396" s="449"/>
      <c r="AI396" s="449"/>
      <c r="AJ396" s="449"/>
      <c r="AN396" s="72"/>
      <c r="AO396" s="72"/>
      <c r="AP396" s="72"/>
      <c r="AQ396" s="72"/>
      <c r="AR396" s="72"/>
      <c r="AS396" s="72"/>
      <c r="AT396" s="72"/>
      <c r="AU396" s="72"/>
      <c r="AV396" s="72"/>
      <c r="AW396" s="72"/>
      <c r="AX396" s="72"/>
      <c r="AY396" s="72"/>
      <c r="AZ396" s="72"/>
      <c r="BA396" s="72"/>
      <c r="BB396" s="72"/>
      <c r="BC396" s="72"/>
      <c r="BD396" s="72"/>
      <c r="BE396" s="72"/>
      <c r="BH396" s="142"/>
      <c r="BI396" s="142"/>
      <c r="BJ396" s="142"/>
      <c r="BK396" s="142"/>
      <c r="BL396" s="142"/>
      <c r="BM396" s="142"/>
      <c r="BO396" s="142"/>
      <c r="BP396" s="142"/>
      <c r="BQ396" s="142"/>
      <c r="BR396" s="142"/>
      <c r="BS396" s="142"/>
      <c r="BT396" s="142"/>
      <c r="BU396" s="142"/>
      <c r="BV396" s="216"/>
    </row>
    <row r="397" spans="3:74" ht="19.5" customHeight="1" hidden="1" outlineLevel="1">
      <c r="C397" s="152"/>
      <c r="D397" s="152"/>
      <c r="E397" s="152"/>
      <c r="F397" s="152"/>
      <c r="G397" s="152"/>
      <c r="H397" s="152"/>
      <c r="I397" s="152"/>
      <c r="J397" s="152"/>
      <c r="K397" s="152"/>
      <c r="L397" s="152"/>
      <c r="M397" s="152"/>
      <c r="N397" s="152"/>
      <c r="O397" s="152"/>
      <c r="P397" s="152"/>
      <c r="Q397" s="152"/>
      <c r="R397" s="152"/>
      <c r="S397" s="132"/>
      <c r="T397" s="132"/>
      <c r="U397" s="152"/>
      <c r="V397" s="152"/>
      <c r="W397" s="437" t="s">
        <v>226</v>
      </c>
      <c r="X397" s="438"/>
      <c r="Y397" s="438"/>
      <c r="Z397" s="438"/>
      <c r="AA397" s="438"/>
      <c r="AB397" s="438"/>
      <c r="AC397" s="101"/>
      <c r="AD397" s="101"/>
      <c r="AE397" s="447" t="s">
        <v>226</v>
      </c>
      <c r="AF397" s="438"/>
      <c r="AG397" s="438"/>
      <c r="AH397" s="438"/>
      <c r="AI397" s="438"/>
      <c r="AJ397" s="438"/>
      <c r="AN397" s="72"/>
      <c r="AO397" s="72"/>
      <c r="AP397" s="72"/>
      <c r="AQ397" s="72"/>
      <c r="AR397" s="72"/>
      <c r="AS397" s="72"/>
      <c r="AT397" s="72"/>
      <c r="AU397" s="72"/>
      <c r="AV397" s="72"/>
      <c r="AW397" s="72"/>
      <c r="AX397" s="72"/>
      <c r="AY397" s="72"/>
      <c r="AZ397" s="72"/>
      <c r="BA397" s="72"/>
      <c r="BB397" s="72"/>
      <c r="BC397" s="72"/>
      <c r="BD397" s="72"/>
      <c r="BE397" s="72"/>
      <c r="BH397" s="142"/>
      <c r="BI397" s="142"/>
      <c r="BJ397" s="142"/>
      <c r="BK397" s="142"/>
      <c r="BL397" s="142"/>
      <c r="BM397" s="142"/>
      <c r="BO397" s="142"/>
      <c r="BP397" s="142"/>
      <c r="BQ397" s="142"/>
      <c r="BR397" s="142"/>
      <c r="BS397" s="142"/>
      <c r="BT397" s="142"/>
      <c r="BU397" s="142"/>
      <c r="BV397" s="216"/>
    </row>
    <row r="398" spans="3:74" ht="19.5" customHeight="1" hidden="1" outlineLevel="1">
      <c r="C398" s="236" t="s">
        <v>485</v>
      </c>
      <c r="D398" s="72"/>
      <c r="E398" s="72"/>
      <c r="F398" s="72"/>
      <c r="G398" s="72"/>
      <c r="H398" s="72"/>
      <c r="I398" s="72"/>
      <c r="J398" s="72"/>
      <c r="K398" s="72"/>
      <c r="L398" s="72"/>
      <c r="M398" s="72"/>
      <c r="N398" s="72"/>
      <c r="O398" s="72"/>
      <c r="P398" s="72"/>
      <c r="Q398" s="72"/>
      <c r="R398" s="72"/>
      <c r="S398" s="154"/>
      <c r="T398" s="154"/>
      <c r="W398" s="452"/>
      <c r="X398" s="452"/>
      <c r="Y398" s="452"/>
      <c r="Z398" s="452"/>
      <c r="AA398" s="452"/>
      <c r="AB398" s="452"/>
      <c r="AE398" s="452"/>
      <c r="AF398" s="452"/>
      <c r="AG398" s="452"/>
      <c r="AH398" s="452"/>
      <c r="AI398" s="452"/>
      <c r="AJ398" s="452"/>
      <c r="AN398" s="72"/>
      <c r="AO398" s="72"/>
      <c r="AP398" s="72"/>
      <c r="AQ398" s="72"/>
      <c r="AR398" s="72"/>
      <c r="AS398" s="72"/>
      <c r="AT398" s="72"/>
      <c r="AU398" s="72"/>
      <c r="AV398" s="72"/>
      <c r="AW398" s="72"/>
      <c r="AX398" s="72"/>
      <c r="AY398" s="72"/>
      <c r="AZ398" s="72"/>
      <c r="BA398" s="72"/>
      <c r="BB398" s="72"/>
      <c r="BC398" s="72"/>
      <c r="BD398" s="72"/>
      <c r="BE398" s="72"/>
      <c r="BH398" s="142"/>
      <c r="BI398" s="142"/>
      <c r="BJ398" s="142"/>
      <c r="BK398" s="142"/>
      <c r="BL398" s="142"/>
      <c r="BM398" s="142"/>
      <c r="BO398" s="142"/>
      <c r="BP398" s="142"/>
      <c r="BQ398" s="142"/>
      <c r="BR398" s="142"/>
      <c r="BS398" s="142"/>
      <c r="BT398" s="142"/>
      <c r="BU398" s="142"/>
      <c r="BV398" s="216"/>
    </row>
    <row r="399" spans="3:74" ht="19.5" customHeight="1" hidden="1" outlineLevel="1">
      <c r="C399" s="71" t="s">
        <v>486</v>
      </c>
      <c r="D399" s="72"/>
      <c r="E399" s="72"/>
      <c r="F399" s="72"/>
      <c r="G399" s="72"/>
      <c r="H399" s="72"/>
      <c r="I399" s="72"/>
      <c r="J399" s="72"/>
      <c r="K399" s="72"/>
      <c r="L399" s="72"/>
      <c r="M399" s="72"/>
      <c r="N399" s="72"/>
      <c r="O399" s="72"/>
      <c r="P399" s="72"/>
      <c r="Q399" s="72"/>
      <c r="R399" s="72"/>
      <c r="S399" s="141"/>
      <c r="T399" s="141"/>
      <c r="W399" s="410"/>
      <c r="X399" s="410"/>
      <c r="Y399" s="410"/>
      <c r="Z399" s="410"/>
      <c r="AA399" s="410"/>
      <c r="AB399" s="410"/>
      <c r="AE399" s="410"/>
      <c r="AF399" s="410"/>
      <c r="AG399" s="410"/>
      <c r="AH399" s="410"/>
      <c r="AI399" s="410"/>
      <c r="AJ399" s="410"/>
      <c r="AN399" s="72"/>
      <c r="AO399" s="72"/>
      <c r="AP399" s="72"/>
      <c r="AQ399" s="72"/>
      <c r="AR399" s="72"/>
      <c r="AS399" s="72"/>
      <c r="AT399" s="72"/>
      <c r="AU399" s="72"/>
      <c r="AV399" s="72"/>
      <c r="AW399" s="72"/>
      <c r="AX399" s="72"/>
      <c r="AY399" s="72"/>
      <c r="AZ399" s="72"/>
      <c r="BA399" s="72"/>
      <c r="BB399" s="72"/>
      <c r="BC399" s="72"/>
      <c r="BD399" s="72"/>
      <c r="BE399" s="72"/>
      <c r="BH399" s="142"/>
      <c r="BI399" s="142"/>
      <c r="BJ399" s="142"/>
      <c r="BK399" s="142"/>
      <c r="BL399" s="142"/>
      <c r="BM399" s="142"/>
      <c r="BO399" s="142"/>
      <c r="BP399" s="142"/>
      <c r="BQ399" s="142"/>
      <c r="BR399" s="142"/>
      <c r="BS399" s="142"/>
      <c r="BT399" s="142"/>
      <c r="BU399" s="142"/>
      <c r="BV399" s="216"/>
    </row>
    <row r="400" spans="3:74" ht="19.5" customHeight="1" hidden="1" outlineLevel="1">
      <c r="C400" s="51" t="s">
        <v>487</v>
      </c>
      <c r="S400" s="141"/>
      <c r="T400" s="141"/>
      <c r="W400" s="484"/>
      <c r="X400" s="484"/>
      <c r="Y400" s="484"/>
      <c r="Z400" s="484"/>
      <c r="AA400" s="484"/>
      <c r="AB400" s="484"/>
      <c r="AE400" s="410"/>
      <c r="AF400" s="410"/>
      <c r="AG400" s="410"/>
      <c r="AH400" s="410"/>
      <c r="AI400" s="410"/>
      <c r="AJ400" s="410"/>
      <c r="AN400" s="72"/>
      <c r="AO400" s="72"/>
      <c r="AP400" s="72"/>
      <c r="AQ400" s="72"/>
      <c r="AR400" s="72"/>
      <c r="AS400" s="72"/>
      <c r="AT400" s="72"/>
      <c r="AU400" s="72"/>
      <c r="AV400" s="72"/>
      <c r="AW400" s="72"/>
      <c r="AX400" s="72"/>
      <c r="AY400" s="72"/>
      <c r="AZ400" s="72"/>
      <c r="BA400" s="72"/>
      <c r="BB400" s="72"/>
      <c r="BC400" s="72"/>
      <c r="BD400" s="72"/>
      <c r="BE400" s="72"/>
      <c r="BH400" s="142"/>
      <c r="BI400" s="142"/>
      <c r="BJ400" s="142"/>
      <c r="BK400" s="142"/>
      <c r="BL400" s="142"/>
      <c r="BM400" s="142"/>
      <c r="BO400" s="142"/>
      <c r="BP400" s="142"/>
      <c r="BQ400" s="142"/>
      <c r="BR400" s="142"/>
      <c r="BS400" s="142"/>
      <c r="BT400" s="142"/>
      <c r="BU400" s="142"/>
      <c r="BV400" s="216"/>
    </row>
    <row r="401" spans="3:74" ht="19.5" customHeight="1" hidden="1" outlineLevel="1">
      <c r="C401" s="51" t="s">
        <v>481</v>
      </c>
      <c r="S401" s="154"/>
      <c r="T401" s="154"/>
      <c r="W401" s="483"/>
      <c r="X401" s="483"/>
      <c r="Y401" s="483"/>
      <c r="Z401" s="483"/>
      <c r="AA401" s="483"/>
      <c r="AB401" s="483"/>
      <c r="AC401" s="233"/>
      <c r="AD401" s="233"/>
      <c r="AE401" s="483"/>
      <c r="AF401" s="483"/>
      <c r="AG401" s="483"/>
      <c r="AH401" s="483"/>
      <c r="AI401" s="483"/>
      <c r="AJ401" s="483"/>
      <c r="AN401" s="72"/>
      <c r="AO401" s="72"/>
      <c r="AP401" s="72"/>
      <c r="AQ401" s="72"/>
      <c r="AR401" s="72"/>
      <c r="AS401" s="72"/>
      <c r="AT401" s="72"/>
      <c r="AU401" s="72"/>
      <c r="AV401" s="72"/>
      <c r="AW401" s="72"/>
      <c r="AX401" s="72"/>
      <c r="AY401" s="72"/>
      <c r="AZ401" s="72"/>
      <c r="BA401" s="72"/>
      <c r="BB401" s="72"/>
      <c r="BC401" s="72"/>
      <c r="BD401" s="72"/>
      <c r="BE401" s="72"/>
      <c r="BH401" s="142"/>
      <c r="BI401" s="142"/>
      <c r="BJ401" s="142"/>
      <c r="BK401" s="142"/>
      <c r="BL401" s="142"/>
      <c r="BM401" s="142"/>
      <c r="BO401" s="142"/>
      <c r="BP401" s="142"/>
      <c r="BQ401" s="142"/>
      <c r="BR401" s="142"/>
      <c r="BS401" s="142"/>
      <c r="BT401" s="142"/>
      <c r="BU401" s="142"/>
      <c r="BV401" s="216"/>
    </row>
    <row r="402" spans="3:74" ht="19.5" customHeight="1" hidden="1" outlineLevel="1">
      <c r="C402" s="423" t="s">
        <v>484</v>
      </c>
      <c r="D402" s="423"/>
      <c r="E402" s="423"/>
      <c r="F402" s="423"/>
      <c r="G402" s="423"/>
      <c r="H402" s="423"/>
      <c r="I402" s="423"/>
      <c r="J402" s="423"/>
      <c r="K402" s="423"/>
      <c r="L402" s="423"/>
      <c r="M402" s="423"/>
      <c r="N402" s="423"/>
      <c r="O402" s="423"/>
      <c r="P402" s="423"/>
      <c r="Q402" s="423"/>
      <c r="R402" s="423"/>
      <c r="S402" s="423"/>
      <c r="T402" s="140"/>
      <c r="W402" s="411">
        <f>SUBTOTAL(9,W398:AB401)</f>
        <v>0</v>
      </c>
      <c r="X402" s="411"/>
      <c r="Y402" s="411"/>
      <c r="Z402" s="411"/>
      <c r="AA402" s="411"/>
      <c r="AB402" s="411"/>
      <c r="AE402" s="411">
        <f>SUBTOTAL(9,AE398:AJ401)</f>
        <v>0</v>
      </c>
      <c r="AF402" s="411"/>
      <c r="AG402" s="411"/>
      <c r="AH402" s="411"/>
      <c r="AI402" s="411"/>
      <c r="AJ402" s="411"/>
      <c r="AN402" s="72"/>
      <c r="AO402" s="72"/>
      <c r="AP402" s="72"/>
      <c r="AQ402" s="72"/>
      <c r="AR402" s="72"/>
      <c r="AS402" s="72"/>
      <c r="AT402" s="72"/>
      <c r="AU402" s="72"/>
      <c r="AV402" s="72"/>
      <c r="AW402" s="72"/>
      <c r="AX402" s="72"/>
      <c r="AY402" s="72"/>
      <c r="AZ402" s="72"/>
      <c r="BA402" s="72"/>
      <c r="BB402" s="72"/>
      <c r="BC402" s="72"/>
      <c r="BD402" s="72"/>
      <c r="BE402" s="72"/>
      <c r="BH402" s="142"/>
      <c r="BI402" s="142"/>
      <c r="BJ402" s="142"/>
      <c r="BK402" s="142"/>
      <c r="BL402" s="142"/>
      <c r="BM402" s="142"/>
      <c r="BO402" s="142"/>
      <c r="BP402" s="142"/>
      <c r="BQ402" s="142"/>
      <c r="BR402" s="142"/>
      <c r="BS402" s="142"/>
      <c r="BT402" s="142"/>
      <c r="BU402" s="142"/>
      <c r="BV402" s="216"/>
    </row>
    <row r="403" spans="3:74" ht="19.5" customHeight="1" hidden="1" outlineLevel="1">
      <c r="C403" s="53"/>
      <c r="D403" s="53"/>
      <c r="E403" s="53"/>
      <c r="F403" s="53"/>
      <c r="G403" s="53"/>
      <c r="H403" s="53"/>
      <c r="I403" s="53"/>
      <c r="J403" s="53"/>
      <c r="K403" s="53"/>
      <c r="L403" s="53"/>
      <c r="M403" s="53"/>
      <c r="N403" s="53"/>
      <c r="O403" s="53"/>
      <c r="P403" s="53"/>
      <c r="Q403" s="53"/>
      <c r="R403" s="53"/>
      <c r="S403" s="53"/>
      <c r="T403" s="140"/>
      <c r="W403" s="142"/>
      <c r="X403" s="142"/>
      <c r="Y403" s="142"/>
      <c r="Z403" s="142"/>
      <c r="AA403" s="142"/>
      <c r="AB403" s="142"/>
      <c r="AE403" s="142"/>
      <c r="AF403" s="142"/>
      <c r="AG403" s="142"/>
      <c r="AH403" s="142"/>
      <c r="AI403" s="142"/>
      <c r="AJ403" s="142"/>
      <c r="AN403" s="72"/>
      <c r="AO403" s="72"/>
      <c r="AP403" s="72"/>
      <c r="AQ403" s="72"/>
      <c r="AR403" s="72"/>
      <c r="AS403" s="72"/>
      <c r="AT403" s="72"/>
      <c r="AU403" s="72"/>
      <c r="AV403" s="72"/>
      <c r="AW403" s="72"/>
      <c r="AX403" s="72"/>
      <c r="AY403" s="72"/>
      <c r="AZ403" s="72"/>
      <c r="BA403" s="72"/>
      <c r="BB403" s="72"/>
      <c r="BC403" s="72"/>
      <c r="BD403" s="72"/>
      <c r="BE403" s="72"/>
      <c r="BH403" s="142"/>
      <c r="BI403" s="142"/>
      <c r="BJ403" s="142"/>
      <c r="BK403" s="142"/>
      <c r="BL403" s="142"/>
      <c r="BM403" s="142"/>
      <c r="BO403" s="142"/>
      <c r="BP403" s="142"/>
      <c r="BQ403" s="142"/>
      <c r="BR403" s="142"/>
      <c r="BS403" s="142"/>
      <c r="BT403" s="142"/>
      <c r="BU403" s="142"/>
      <c r="BV403" s="216"/>
    </row>
    <row r="404" spans="1:40" ht="19.5" customHeight="1" collapsed="1">
      <c r="A404" s="72">
        <v>22</v>
      </c>
      <c r="C404" s="106" t="s">
        <v>488</v>
      </c>
      <c r="AL404" s="72">
        <v>21</v>
      </c>
      <c r="AM404" s="72" t="s">
        <v>223</v>
      </c>
      <c r="AN404" s="106" t="s">
        <v>489</v>
      </c>
    </row>
    <row r="405" spans="2:40" ht="19.5" customHeight="1">
      <c r="B405" s="72" t="s">
        <v>490</v>
      </c>
      <c r="C405" s="106"/>
      <c r="AC405" s="444" t="s">
        <v>491</v>
      </c>
      <c r="AD405" s="444"/>
      <c r="AE405" s="444"/>
      <c r="AF405" s="444"/>
      <c r="AG405" s="444"/>
      <c r="AH405" s="444"/>
      <c r="AI405" s="444"/>
      <c r="AJ405" s="444"/>
      <c r="AN405" s="106" t="s">
        <v>492</v>
      </c>
    </row>
    <row r="407" spans="3:73" ht="45" customHeight="1">
      <c r="C407" s="158"/>
      <c r="D407" s="158"/>
      <c r="E407" s="158"/>
      <c r="F407" s="158"/>
      <c r="G407" s="158"/>
      <c r="H407" s="158"/>
      <c r="I407" s="158"/>
      <c r="J407" s="158"/>
      <c r="K407" s="481" t="s">
        <v>493</v>
      </c>
      <c r="L407" s="481"/>
      <c r="M407" s="481"/>
      <c r="N407" s="481"/>
      <c r="O407" s="481"/>
      <c r="P407" s="481" t="s">
        <v>494</v>
      </c>
      <c r="Q407" s="481"/>
      <c r="R407" s="481"/>
      <c r="S407" s="481"/>
      <c r="T407" s="481" t="s">
        <v>495</v>
      </c>
      <c r="U407" s="481"/>
      <c r="V407" s="481"/>
      <c r="W407" s="481"/>
      <c r="X407" s="481" t="s">
        <v>496</v>
      </c>
      <c r="Y407" s="481"/>
      <c r="Z407" s="481"/>
      <c r="AA407" s="481"/>
      <c r="AB407" s="482" t="s">
        <v>497</v>
      </c>
      <c r="AC407" s="482"/>
      <c r="AD407" s="482"/>
      <c r="AE407" s="482"/>
      <c r="AF407" s="482"/>
      <c r="AG407" s="482"/>
      <c r="AH407" s="482" t="s">
        <v>498</v>
      </c>
      <c r="AI407" s="482"/>
      <c r="AJ407" s="482"/>
      <c r="AN407" s="158"/>
      <c r="AO407" s="158"/>
      <c r="AP407" s="158"/>
      <c r="AQ407" s="158"/>
      <c r="AR407" s="158"/>
      <c r="AS407" s="158"/>
      <c r="AT407" s="158"/>
      <c r="AU407" s="158"/>
      <c r="AV407" s="480" t="s">
        <v>493</v>
      </c>
      <c r="AW407" s="480"/>
      <c r="AX407" s="480"/>
      <c r="AY407" s="480"/>
      <c r="AZ407" s="480"/>
      <c r="BA407" s="480" t="s">
        <v>499</v>
      </c>
      <c r="BB407" s="480"/>
      <c r="BC407" s="480"/>
      <c r="BD407" s="480"/>
      <c r="BE407" s="480"/>
      <c r="BF407" s="480" t="s">
        <v>496</v>
      </c>
      <c r="BG407" s="480"/>
      <c r="BH407" s="480"/>
      <c r="BI407" s="480"/>
      <c r="BJ407" s="480"/>
      <c r="BK407" s="480" t="s">
        <v>500</v>
      </c>
      <c r="BL407" s="480"/>
      <c r="BM407" s="480"/>
      <c r="BN407" s="480"/>
      <c r="BO407" s="480"/>
      <c r="BP407" s="477" t="s">
        <v>497</v>
      </c>
      <c r="BQ407" s="477"/>
      <c r="BR407" s="477"/>
      <c r="BS407" s="477"/>
      <c r="BT407" s="477"/>
      <c r="BU407" s="237"/>
    </row>
    <row r="408" spans="1:76" s="240" customFormat="1" ht="19.5" customHeight="1">
      <c r="A408" s="105"/>
      <c r="B408" s="105"/>
      <c r="C408" s="238" t="s">
        <v>501</v>
      </c>
      <c r="D408" s="239"/>
      <c r="E408" s="239"/>
      <c r="F408" s="239"/>
      <c r="G408" s="239"/>
      <c r="H408" s="239"/>
      <c r="I408" s="239"/>
      <c r="J408" s="239"/>
      <c r="K408" s="478">
        <v>10000000000</v>
      </c>
      <c r="L408" s="478"/>
      <c r="M408" s="478"/>
      <c r="N408" s="478"/>
      <c r="O408" s="478"/>
      <c r="P408" s="479">
        <v>50000000</v>
      </c>
      <c r="Q408" s="479"/>
      <c r="R408" s="479"/>
      <c r="S408" s="479"/>
      <c r="T408" s="478">
        <v>1908104247</v>
      </c>
      <c r="U408" s="478"/>
      <c r="V408" s="478"/>
      <c r="W408" s="478"/>
      <c r="X408" s="478">
        <v>390683730</v>
      </c>
      <c r="Y408" s="478"/>
      <c r="Z408" s="478"/>
      <c r="AA408" s="478"/>
      <c r="AB408" s="478">
        <v>6571642979</v>
      </c>
      <c r="AC408" s="478"/>
      <c r="AD408" s="478"/>
      <c r="AE408" s="478"/>
      <c r="AF408" s="478"/>
      <c r="AG408" s="478"/>
      <c r="AH408" s="478">
        <v>359422466</v>
      </c>
      <c r="AI408" s="478"/>
      <c r="AJ408" s="478"/>
      <c r="AL408" s="105"/>
      <c r="AM408" s="105"/>
      <c r="AN408" s="241" t="s">
        <v>502</v>
      </c>
      <c r="AO408" s="242"/>
      <c r="AP408" s="242"/>
      <c r="AQ408" s="242"/>
      <c r="AR408" s="242"/>
      <c r="AS408" s="242"/>
      <c r="AT408" s="242"/>
      <c r="AU408" s="242"/>
      <c r="AV408" s="476"/>
      <c r="AW408" s="476"/>
      <c r="AX408" s="476"/>
      <c r="AY408" s="476"/>
      <c r="AZ408" s="476"/>
      <c r="BA408" s="476"/>
      <c r="BB408" s="476"/>
      <c r="BC408" s="476"/>
      <c r="BD408" s="476"/>
      <c r="BE408" s="476"/>
      <c r="BF408" s="476"/>
      <c r="BG408" s="476"/>
      <c r="BH408" s="476"/>
      <c r="BI408" s="476"/>
      <c r="BJ408" s="476"/>
      <c r="BK408" s="476"/>
      <c r="BL408" s="476"/>
      <c r="BM408" s="476"/>
      <c r="BN408" s="476"/>
      <c r="BO408" s="476"/>
      <c r="BP408" s="464">
        <f>SUM(AV408:BO408)</f>
        <v>0</v>
      </c>
      <c r="BQ408" s="464"/>
      <c r="BR408" s="464"/>
      <c r="BS408" s="464"/>
      <c r="BT408" s="464"/>
      <c r="BU408" s="207"/>
      <c r="BV408" s="244"/>
      <c r="BW408" s="244"/>
      <c r="BX408" s="245"/>
    </row>
    <row r="409" spans="3:73" ht="19.5" customHeight="1">
      <c r="C409" s="246" t="s">
        <v>503</v>
      </c>
      <c r="D409" s="176"/>
      <c r="E409" s="176"/>
      <c r="F409" s="176"/>
      <c r="G409" s="176"/>
      <c r="H409" s="176"/>
      <c r="I409" s="176"/>
      <c r="J409" s="176"/>
      <c r="K409" s="456"/>
      <c r="L409" s="456"/>
      <c r="M409" s="456"/>
      <c r="N409" s="456"/>
      <c r="O409" s="456"/>
      <c r="P409" s="475"/>
      <c r="Q409" s="475"/>
      <c r="R409" s="475"/>
      <c r="S409" s="475"/>
      <c r="T409" s="456"/>
      <c r="U409" s="456"/>
      <c r="V409" s="456"/>
      <c r="W409" s="456"/>
      <c r="X409" s="456"/>
      <c r="Y409" s="456"/>
      <c r="Z409" s="456"/>
      <c r="AA409" s="456"/>
      <c r="AB409" s="456"/>
      <c r="AC409" s="456"/>
      <c r="AD409" s="456"/>
      <c r="AE409" s="456"/>
      <c r="AF409" s="456"/>
      <c r="AG409" s="456"/>
      <c r="AH409" s="457"/>
      <c r="AI409" s="457"/>
      <c r="AJ409" s="457"/>
      <c r="AN409" s="177" t="s">
        <v>504</v>
      </c>
      <c r="AO409" s="176"/>
      <c r="AP409" s="176"/>
      <c r="AQ409" s="176"/>
      <c r="AR409" s="176"/>
      <c r="AS409" s="176"/>
      <c r="AT409" s="176"/>
      <c r="AU409" s="176"/>
      <c r="AV409" s="462">
        <f>SUM(AV412:AZ412)</f>
        <v>0</v>
      </c>
      <c r="AW409" s="462"/>
      <c r="AX409" s="462"/>
      <c r="AY409" s="462"/>
      <c r="AZ409" s="462"/>
      <c r="BA409" s="462">
        <f>SUM(BA412:BE412)</f>
        <v>0</v>
      </c>
      <c r="BB409" s="462"/>
      <c r="BC409" s="462"/>
      <c r="BD409" s="462"/>
      <c r="BE409" s="462"/>
      <c r="BF409" s="462">
        <f>SUM(BF412:BJ412)</f>
        <v>0</v>
      </c>
      <c r="BG409" s="462"/>
      <c r="BH409" s="462"/>
      <c r="BI409" s="462"/>
      <c r="BJ409" s="462"/>
      <c r="BK409" s="462">
        <f>SUM(BK412:BO412)</f>
        <v>0</v>
      </c>
      <c r="BL409" s="462"/>
      <c r="BM409" s="462"/>
      <c r="BN409" s="462"/>
      <c r="BO409" s="462"/>
      <c r="BP409" s="462">
        <f>SUM(BP412:BT412)</f>
        <v>0</v>
      </c>
      <c r="BQ409" s="462"/>
      <c r="BR409" s="462"/>
      <c r="BS409" s="462"/>
      <c r="BT409" s="462"/>
      <c r="BU409" s="180"/>
    </row>
    <row r="410" spans="3:73" ht="19.5" customHeight="1">
      <c r="C410" s="246" t="s">
        <v>505</v>
      </c>
      <c r="D410" s="176"/>
      <c r="E410" s="176"/>
      <c r="F410" s="176"/>
      <c r="G410" s="176"/>
      <c r="H410" s="176"/>
      <c r="I410" s="176"/>
      <c r="J410" s="176"/>
      <c r="K410" s="456"/>
      <c r="L410" s="456"/>
      <c r="M410" s="456"/>
      <c r="N410" s="456"/>
      <c r="O410" s="456"/>
      <c r="P410" s="475"/>
      <c r="Q410" s="475"/>
      <c r="R410" s="475"/>
      <c r="S410" s="475"/>
      <c r="T410" s="456"/>
      <c r="U410" s="456"/>
      <c r="V410" s="456"/>
      <c r="W410" s="456"/>
      <c r="X410" s="456"/>
      <c r="Y410" s="456"/>
      <c r="Z410" s="456"/>
      <c r="AA410" s="456"/>
      <c r="AB410" s="456">
        <v>18703295240</v>
      </c>
      <c r="AC410" s="456"/>
      <c r="AD410" s="456"/>
      <c r="AE410" s="456"/>
      <c r="AF410" s="456"/>
      <c r="AG410" s="456"/>
      <c r="AH410" s="457"/>
      <c r="AI410" s="457"/>
      <c r="AJ410" s="457"/>
      <c r="AN410" s="177"/>
      <c r="AO410" s="176"/>
      <c r="AP410" s="176"/>
      <c r="AQ410" s="176"/>
      <c r="AR410" s="176"/>
      <c r="AS410" s="176"/>
      <c r="AT410" s="176"/>
      <c r="AU410" s="176"/>
      <c r="AV410" s="180"/>
      <c r="AW410" s="180"/>
      <c r="AX410" s="180"/>
      <c r="AY410" s="180"/>
      <c r="AZ410" s="180"/>
      <c r="BA410" s="180"/>
      <c r="BB410" s="180"/>
      <c r="BC410" s="180"/>
      <c r="BD410" s="180"/>
      <c r="BE410" s="180"/>
      <c r="BF410" s="180"/>
      <c r="BG410" s="180"/>
      <c r="BH410" s="180"/>
      <c r="BI410" s="180"/>
      <c r="BJ410" s="180"/>
      <c r="BK410" s="180"/>
      <c r="BL410" s="180"/>
      <c r="BM410" s="180"/>
      <c r="BN410" s="180"/>
      <c r="BO410" s="180"/>
      <c r="BP410" s="180"/>
      <c r="BQ410" s="180"/>
      <c r="BR410" s="180"/>
      <c r="BS410" s="180"/>
      <c r="BT410" s="180"/>
      <c r="BU410" s="180"/>
    </row>
    <row r="411" spans="3:73" ht="19.5" customHeight="1">
      <c r="C411" s="246" t="s">
        <v>506</v>
      </c>
      <c r="D411" s="176"/>
      <c r="E411" s="176"/>
      <c r="F411" s="176"/>
      <c r="G411" s="176"/>
      <c r="H411" s="176"/>
      <c r="I411" s="176"/>
      <c r="J411" s="176"/>
      <c r="K411" s="456"/>
      <c r="L411" s="456"/>
      <c r="M411" s="456"/>
      <c r="N411" s="456"/>
      <c r="O411" s="456"/>
      <c r="P411" s="475"/>
      <c r="Q411" s="475"/>
      <c r="R411" s="475"/>
      <c r="S411" s="475"/>
      <c r="T411" s="456">
        <v>1625150431</v>
      </c>
      <c r="U411" s="456"/>
      <c r="V411" s="456"/>
      <c r="W411" s="456"/>
      <c r="X411" s="456"/>
      <c r="Y411" s="456"/>
      <c r="Z411" s="456"/>
      <c r="AA411" s="456"/>
      <c r="AB411" s="456"/>
      <c r="AC411" s="456"/>
      <c r="AD411" s="456"/>
      <c r="AE411" s="456"/>
      <c r="AF411" s="456"/>
      <c r="AG411" s="456"/>
      <c r="AH411" s="457">
        <v>625286135</v>
      </c>
      <c r="AI411" s="457"/>
      <c r="AJ411" s="457"/>
      <c r="AN411" s="177"/>
      <c r="AO411" s="176"/>
      <c r="AP411" s="176"/>
      <c r="AQ411" s="176"/>
      <c r="AR411" s="176"/>
      <c r="AS411" s="176"/>
      <c r="AT411" s="176"/>
      <c r="AU411" s="176"/>
      <c r="AV411" s="180"/>
      <c r="AW411" s="180"/>
      <c r="AX411" s="180"/>
      <c r="AY411" s="180"/>
      <c r="AZ411" s="180"/>
      <c r="BA411" s="180"/>
      <c r="BB411" s="180"/>
      <c r="BC411" s="180"/>
      <c r="BD411" s="180"/>
      <c r="BE411" s="180"/>
      <c r="BF411" s="180"/>
      <c r="BG411" s="180"/>
      <c r="BH411" s="180"/>
      <c r="BI411" s="180"/>
      <c r="BJ411" s="180"/>
      <c r="BK411" s="180"/>
      <c r="BL411" s="180"/>
      <c r="BM411" s="180"/>
      <c r="BN411" s="180"/>
      <c r="BO411" s="180"/>
      <c r="BP411" s="180"/>
      <c r="BQ411" s="180"/>
      <c r="BR411" s="180"/>
      <c r="BS411" s="180"/>
      <c r="BT411" s="180"/>
      <c r="BU411" s="180"/>
    </row>
    <row r="412" spans="1:76" s="240" customFormat="1" ht="19.5" customHeight="1">
      <c r="A412" s="105"/>
      <c r="B412" s="105"/>
      <c r="C412" s="246" t="s">
        <v>507</v>
      </c>
      <c r="D412" s="239"/>
      <c r="E412" s="239"/>
      <c r="F412" s="239"/>
      <c r="G412" s="239"/>
      <c r="H412" s="239"/>
      <c r="I412" s="239"/>
      <c r="J412" s="239"/>
      <c r="K412" s="456"/>
      <c r="L412" s="456"/>
      <c r="M412" s="456"/>
      <c r="N412" s="456"/>
      <c r="O412" s="456"/>
      <c r="P412" s="475"/>
      <c r="Q412" s="475"/>
      <c r="R412" s="475"/>
      <c r="S412" s="475"/>
      <c r="T412" s="456"/>
      <c r="U412" s="456"/>
      <c r="V412" s="456"/>
      <c r="W412" s="456"/>
      <c r="X412" s="456"/>
      <c r="Y412" s="456"/>
      <c r="Z412" s="456"/>
      <c r="AA412" s="456"/>
      <c r="AB412" s="456"/>
      <c r="AC412" s="456"/>
      <c r="AD412" s="456"/>
      <c r="AE412" s="456"/>
      <c r="AF412" s="456"/>
      <c r="AG412" s="456"/>
      <c r="AH412" s="457"/>
      <c r="AI412" s="457"/>
      <c r="AJ412" s="457"/>
      <c r="AL412" s="105"/>
      <c r="AM412" s="105"/>
      <c r="AN412" s="241" t="s">
        <v>508</v>
      </c>
      <c r="AO412" s="242"/>
      <c r="AP412" s="242"/>
      <c r="AQ412" s="242"/>
      <c r="AR412" s="242"/>
      <c r="AS412" s="242"/>
      <c r="AT412" s="242"/>
      <c r="AU412" s="242"/>
      <c r="AV412" s="463"/>
      <c r="AW412" s="463"/>
      <c r="AX412" s="463"/>
      <c r="AY412" s="463"/>
      <c r="AZ412" s="463"/>
      <c r="BA412" s="463"/>
      <c r="BB412" s="463"/>
      <c r="BC412" s="463"/>
      <c r="BD412" s="463"/>
      <c r="BE412" s="463"/>
      <c r="BF412" s="463"/>
      <c r="BG412" s="463"/>
      <c r="BH412" s="463"/>
      <c r="BI412" s="463"/>
      <c r="BJ412" s="463"/>
      <c r="BK412" s="463"/>
      <c r="BL412" s="463"/>
      <c r="BM412" s="463"/>
      <c r="BN412" s="463"/>
      <c r="BO412" s="463"/>
      <c r="BP412" s="464">
        <f>SUM(AV412:BO412)</f>
        <v>0</v>
      </c>
      <c r="BQ412" s="464"/>
      <c r="BR412" s="464"/>
      <c r="BS412" s="464"/>
      <c r="BT412" s="464"/>
      <c r="BU412" s="207"/>
      <c r="BV412" s="244"/>
      <c r="BW412" s="244"/>
      <c r="BX412" s="245"/>
    </row>
    <row r="413" spans="3:73" ht="19.5" customHeight="1">
      <c r="C413" s="246" t="s">
        <v>509</v>
      </c>
      <c r="D413" s="176"/>
      <c r="E413" s="176"/>
      <c r="F413" s="176"/>
      <c r="G413" s="176"/>
      <c r="H413" s="176"/>
      <c r="I413" s="176"/>
      <c r="J413" s="176"/>
      <c r="K413" s="456"/>
      <c r="L413" s="456"/>
      <c r="M413" s="456"/>
      <c r="N413" s="456"/>
      <c r="O413" s="456"/>
      <c r="P413" s="475"/>
      <c r="Q413" s="475"/>
      <c r="R413" s="475"/>
      <c r="S413" s="475"/>
      <c r="T413" s="456"/>
      <c r="U413" s="456"/>
      <c r="V413" s="456"/>
      <c r="W413" s="456"/>
      <c r="X413" s="456"/>
      <c r="Y413" s="456"/>
      <c r="Z413" s="456"/>
      <c r="AA413" s="456"/>
      <c r="AB413" s="456">
        <v>11000000000</v>
      </c>
      <c r="AC413" s="456"/>
      <c r="AD413" s="456"/>
      <c r="AE413" s="456"/>
      <c r="AF413" s="456"/>
      <c r="AG413" s="456"/>
      <c r="AH413" s="457"/>
      <c r="AI413" s="457"/>
      <c r="AJ413" s="457"/>
      <c r="AN413" s="177" t="s">
        <v>510</v>
      </c>
      <c r="AO413" s="176"/>
      <c r="AP413" s="176"/>
      <c r="AQ413" s="176"/>
      <c r="AR413" s="176"/>
      <c r="AS413" s="176"/>
      <c r="AT413" s="176"/>
      <c r="AU413" s="176"/>
      <c r="AV413" s="462" t="e">
        <f>SUM(#REF!)</f>
        <v>#REF!</v>
      </c>
      <c r="AW413" s="462"/>
      <c r="AX413" s="462"/>
      <c r="AY413" s="462"/>
      <c r="AZ413" s="462"/>
      <c r="BA413" s="462" t="e">
        <f>SUM(#REF!)</f>
        <v>#REF!</v>
      </c>
      <c r="BB413" s="462"/>
      <c r="BC413" s="462"/>
      <c r="BD413" s="462"/>
      <c r="BE413" s="462"/>
      <c r="BF413" s="462" t="e">
        <f>SUM(#REF!)</f>
        <v>#REF!</v>
      </c>
      <c r="BG413" s="462"/>
      <c r="BH413" s="462"/>
      <c r="BI413" s="462"/>
      <c r="BJ413" s="462"/>
      <c r="BK413" s="462" t="e">
        <f>SUM(#REF!)</f>
        <v>#REF!</v>
      </c>
      <c r="BL413" s="462"/>
      <c r="BM413" s="462"/>
      <c r="BN413" s="462"/>
      <c r="BO413" s="462"/>
      <c r="BP413" s="462" t="e">
        <f>SUM(#REF!)</f>
        <v>#REF!</v>
      </c>
      <c r="BQ413" s="462"/>
      <c r="BR413" s="462"/>
      <c r="BS413" s="462"/>
      <c r="BT413" s="462"/>
      <c r="BU413" s="180"/>
    </row>
    <row r="414" spans="3:75" ht="19.5" customHeight="1">
      <c r="C414" s="246" t="s">
        <v>511</v>
      </c>
      <c r="D414" s="176"/>
      <c r="E414" s="176"/>
      <c r="F414" s="176"/>
      <c r="G414" s="176"/>
      <c r="H414" s="176"/>
      <c r="I414" s="176"/>
      <c r="J414" s="176"/>
      <c r="K414" s="456"/>
      <c r="L414" s="456"/>
      <c r="M414" s="456"/>
      <c r="N414" s="456"/>
      <c r="O414" s="456"/>
      <c r="P414" s="475"/>
      <c r="Q414" s="475"/>
      <c r="R414" s="475"/>
      <c r="S414" s="475"/>
      <c r="T414" s="456"/>
      <c r="U414" s="456"/>
      <c r="V414" s="456"/>
      <c r="W414" s="456"/>
      <c r="X414" s="456"/>
      <c r="Y414" s="456"/>
      <c r="Z414" s="456"/>
      <c r="AA414" s="456"/>
      <c r="AB414" s="458">
        <v>6233569222</v>
      </c>
      <c r="AC414" s="458"/>
      <c r="AD414" s="458"/>
      <c r="AE414" s="458"/>
      <c r="AF414" s="458"/>
      <c r="AG414" s="458"/>
      <c r="AH414" s="458"/>
      <c r="AI414" s="458"/>
      <c r="AJ414" s="458"/>
      <c r="AN414" s="177"/>
      <c r="AO414" s="176"/>
      <c r="AP414" s="176"/>
      <c r="AQ414" s="176"/>
      <c r="AR414" s="176"/>
      <c r="AS414" s="176"/>
      <c r="AT414" s="176"/>
      <c r="AU414" s="176"/>
      <c r="AV414" s="180"/>
      <c r="AW414" s="180"/>
      <c r="AX414" s="180"/>
      <c r="AY414" s="180"/>
      <c r="AZ414" s="180"/>
      <c r="BA414" s="180"/>
      <c r="BB414" s="180"/>
      <c r="BC414" s="180"/>
      <c r="BD414" s="180"/>
      <c r="BE414" s="180"/>
      <c r="BF414" s="180"/>
      <c r="BG414" s="180"/>
      <c r="BH414" s="180"/>
      <c r="BI414" s="180"/>
      <c r="BJ414" s="180"/>
      <c r="BK414" s="180"/>
      <c r="BL414" s="180"/>
      <c r="BM414" s="180"/>
      <c r="BN414" s="180"/>
      <c r="BO414" s="180"/>
      <c r="BP414" s="180"/>
      <c r="BQ414" s="180"/>
      <c r="BR414" s="180"/>
      <c r="BS414" s="180"/>
      <c r="BT414" s="180"/>
      <c r="BU414" s="180"/>
      <c r="BW414" s="216"/>
    </row>
    <row r="415" spans="3:75" ht="19.5" customHeight="1" thickBot="1">
      <c r="C415" s="238" t="s">
        <v>330</v>
      </c>
      <c r="D415" s="239"/>
      <c r="E415" s="239"/>
      <c r="F415" s="239"/>
      <c r="G415" s="239"/>
      <c r="H415" s="239"/>
      <c r="I415" s="239"/>
      <c r="J415" s="176"/>
      <c r="K415" s="453">
        <f>K408+K409+K410+K411-K412-K413-K414</f>
        <v>10000000000</v>
      </c>
      <c r="L415" s="453"/>
      <c r="M415" s="453"/>
      <c r="N415" s="453"/>
      <c r="O415" s="453"/>
      <c r="P415" s="474">
        <f>P408+P409+P410+P411-P412-P413-P414</f>
        <v>50000000</v>
      </c>
      <c r="Q415" s="474"/>
      <c r="R415" s="474"/>
      <c r="S415" s="474"/>
      <c r="T415" s="453">
        <v>7788220394</v>
      </c>
      <c r="U415" s="453"/>
      <c r="V415" s="453"/>
      <c r="W415" s="453"/>
      <c r="X415" s="453">
        <v>1310557093</v>
      </c>
      <c r="Y415" s="453"/>
      <c r="Z415" s="453"/>
      <c r="AA415" s="453"/>
      <c r="AB415" s="473">
        <v>7669483059</v>
      </c>
      <c r="AC415" s="473"/>
      <c r="AD415" s="473"/>
      <c r="AE415" s="473"/>
      <c r="AF415" s="473"/>
      <c r="AG415" s="473"/>
      <c r="AH415" s="453">
        <v>1000000000</v>
      </c>
      <c r="AI415" s="453"/>
      <c r="AJ415" s="453"/>
      <c r="AN415" s="177" t="s">
        <v>512</v>
      </c>
      <c r="AO415" s="176"/>
      <c r="AP415" s="176"/>
      <c r="AQ415" s="176"/>
      <c r="AR415" s="176"/>
      <c r="AS415" s="176"/>
      <c r="AT415" s="176"/>
      <c r="AU415" s="176"/>
      <c r="AV415" s="469" t="e">
        <f>AV408+AV409-AV413</f>
        <v>#REF!</v>
      </c>
      <c r="AW415" s="469"/>
      <c r="AX415" s="469"/>
      <c r="AY415" s="469"/>
      <c r="AZ415" s="469"/>
      <c r="BA415" s="469" t="e">
        <f>BA408+BA409-BA413</f>
        <v>#REF!</v>
      </c>
      <c r="BB415" s="469"/>
      <c r="BC415" s="469"/>
      <c r="BD415" s="469"/>
      <c r="BE415" s="469"/>
      <c r="BF415" s="469" t="e">
        <f>BF408+BF409-BF413</f>
        <v>#REF!</v>
      </c>
      <c r="BG415" s="469"/>
      <c r="BH415" s="469"/>
      <c r="BI415" s="469"/>
      <c r="BJ415" s="469"/>
      <c r="BK415" s="469" t="e">
        <f>BK408+BK409-BK413</f>
        <v>#REF!</v>
      </c>
      <c r="BL415" s="469"/>
      <c r="BM415" s="469"/>
      <c r="BN415" s="469"/>
      <c r="BO415" s="469"/>
      <c r="BP415" s="469" t="e">
        <f>BP408+BP409-BP413</f>
        <v>#REF!</v>
      </c>
      <c r="BQ415" s="469"/>
      <c r="BR415" s="469"/>
      <c r="BS415" s="469"/>
      <c r="BT415" s="469"/>
      <c r="BU415" s="223"/>
      <c r="BW415" s="216"/>
    </row>
    <row r="416" spans="3:73" ht="19.5" customHeight="1" thickTop="1">
      <c r="C416" s="246" t="s">
        <v>513</v>
      </c>
      <c r="D416" s="176"/>
      <c r="E416" s="176"/>
      <c r="F416" s="176"/>
      <c r="G416" s="176"/>
      <c r="H416" s="176"/>
      <c r="I416" s="176"/>
      <c r="J416" s="176"/>
      <c r="K416" s="470"/>
      <c r="L416" s="470"/>
      <c r="M416" s="470"/>
      <c r="N416" s="470"/>
      <c r="O416" s="470"/>
      <c r="P416" s="471"/>
      <c r="Q416" s="471"/>
      <c r="R416" s="471"/>
      <c r="S416" s="471"/>
      <c r="T416" s="470"/>
      <c r="U416" s="470"/>
      <c r="V416" s="470"/>
      <c r="W416" s="470"/>
      <c r="X416" s="470"/>
      <c r="Y416" s="470"/>
      <c r="Z416" s="470"/>
      <c r="AA416" s="470"/>
      <c r="AB416" s="470"/>
      <c r="AC416" s="470"/>
      <c r="AD416" s="470"/>
      <c r="AE416" s="470"/>
      <c r="AF416" s="470"/>
      <c r="AG416" s="470"/>
      <c r="AH416" s="472"/>
      <c r="AI416" s="472"/>
      <c r="AJ416" s="472"/>
      <c r="AN416" s="177" t="s">
        <v>504</v>
      </c>
      <c r="AO416" s="176"/>
      <c r="AP416" s="176"/>
      <c r="AQ416" s="176"/>
      <c r="AR416" s="176"/>
      <c r="AS416" s="176"/>
      <c r="AT416" s="176"/>
      <c r="AU416" s="176"/>
      <c r="AV416" s="462">
        <f>SUM(AV417:AZ419)</f>
        <v>0</v>
      </c>
      <c r="AW416" s="462"/>
      <c r="AX416" s="462"/>
      <c r="AY416" s="462"/>
      <c r="AZ416" s="462"/>
      <c r="BA416" s="462">
        <f>SUM(BA417:BE419)</f>
        <v>0</v>
      </c>
      <c r="BB416" s="462"/>
      <c r="BC416" s="462"/>
      <c r="BD416" s="462"/>
      <c r="BE416" s="462"/>
      <c r="BF416" s="462">
        <f>SUM(BF417:BJ419)</f>
        <v>0</v>
      </c>
      <c r="BG416" s="462"/>
      <c r="BH416" s="462"/>
      <c r="BI416" s="462"/>
      <c r="BJ416" s="462"/>
      <c r="BK416" s="462">
        <f>SUM(BK417:BO419)</f>
        <v>0</v>
      </c>
      <c r="BL416" s="462"/>
      <c r="BM416" s="462"/>
      <c r="BN416" s="462"/>
      <c r="BO416" s="462"/>
      <c r="BP416" s="462">
        <f>SUM(BP417:BT419)</f>
        <v>0</v>
      </c>
      <c r="BQ416" s="462"/>
      <c r="BR416" s="462"/>
      <c r="BS416" s="462"/>
      <c r="BT416" s="462"/>
      <c r="BU416" s="180"/>
    </row>
    <row r="417" spans="3:73" ht="19.5" customHeight="1">
      <c r="C417" s="246" t="s">
        <v>514</v>
      </c>
      <c r="D417" s="176"/>
      <c r="E417" s="176"/>
      <c r="F417" s="176"/>
      <c r="G417" s="176"/>
      <c r="H417" s="176"/>
      <c r="I417" s="176"/>
      <c r="J417" s="176"/>
      <c r="K417" s="456"/>
      <c r="L417" s="456"/>
      <c r="M417" s="456"/>
      <c r="N417" s="456"/>
      <c r="O417" s="456"/>
      <c r="P417" s="459"/>
      <c r="Q417" s="459"/>
      <c r="R417" s="459"/>
      <c r="S417" s="459"/>
      <c r="T417" s="460"/>
      <c r="U417" s="460"/>
      <c r="V417" s="460"/>
      <c r="W417" s="460"/>
      <c r="X417" s="460"/>
      <c r="Y417" s="460"/>
      <c r="Z417" s="460"/>
      <c r="AA417" s="460"/>
      <c r="AB417" s="456">
        <v>4456759374</v>
      </c>
      <c r="AC417" s="456"/>
      <c r="AD417" s="456"/>
      <c r="AE417" s="456"/>
      <c r="AF417" s="456"/>
      <c r="AG417" s="456"/>
      <c r="AH417" s="457"/>
      <c r="AI417" s="457"/>
      <c r="AJ417" s="457"/>
      <c r="AN417" s="186" t="s">
        <v>508</v>
      </c>
      <c r="AO417" s="176"/>
      <c r="AP417" s="176"/>
      <c r="AQ417" s="176"/>
      <c r="AR417" s="176"/>
      <c r="AS417" s="176"/>
      <c r="AT417" s="176"/>
      <c r="AU417" s="176"/>
      <c r="AV417" s="467"/>
      <c r="AW417" s="467"/>
      <c r="AX417" s="467"/>
      <c r="AY417" s="467"/>
      <c r="AZ417" s="467"/>
      <c r="BA417" s="467"/>
      <c r="BB417" s="467"/>
      <c r="BC417" s="467"/>
      <c r="BD417" s="467"/>
      <c r="BE417" s="467"/>
      <c r="BF417" s="467"/>
      <c r="BG417" s="467"/>
      <c r="BH417" s="467"/>
      <c r="BI417" s="467"/>
      <c r="BJ417" s="467"/>
      <c r="BK417" s="467"/>
      <c r="BL417" s="467"/>
      <c r="BM417" s="467"/>
      <c r="BN417" s="467"/>
      <c r="BO417" s="467"/>
      <c r="BP417" s="468">
        <f>SUM(AV417:BO417)</f>
        <v>0</v>
      </c>
      <c r="BQ417" s="468"/>
      <c r="BR417" s="468"/>
      <c r="BS417" s="468"/>
      <c r="BT417" s="468"/>
      <c r="BU417" s="188"/>
    </row>
    <row r="418" spans="3:73" ht="19.5" customHeight="1">
      <c r="C418" s="246" t="s">
        <v>506</v>
      </c>
      <c r="D418" s="176"/>
      <c r="E418" s="176"/>
      <c r="F418" s="176"/>
      <c r="G418" s="176"/>
      <c r="H418" s="176"/>
      <c r="I418" s="176"/>
      <c r="J418" s="176"/>
      <c r="K418" s="456"/>
      <c r="L418" s="456"/>
      <c r="M418" s="456"/>
      <c r="N418" s="456"/>
      <c r="O418" s="456"/>
      <c r="P418" s="459"/>
      <c r="Q418" s="459"/>
      <c r="R418" s="459"/>
      <c r="S418" s="459"/>
      <c r="T418" s="456"/>
      <c r="U418" s="456"/>
      <c r="V418" s="456"/>
      <c r="W418" s="456"/>
      <c r="X418" s="456"/>
      <c r="Y418" s="456"/>
      <c r="Z418" s="456"/>
      <c r="AA418" s="456"/>
      <c r="AB418" s="456"/>
      <c r="AC418" s="456"/>
      <c r="AD418" s="456"/>
      <c r="AE418" s="456"/>
      <c r="AF418" s="456"/>
      <c r="AG418" s="456"/>
      <c r="AH418" s="457"/>
      <c r="AI418" s="457"/>
      <c r="AJ418" s="457"/>
      <c r="AN418" s="186"/>
      <c r="AO418" s="176"/>
      <c r="AP418" s="176"/>
      <c r="AQ418" s="176"/>
      <c r="AR418" s="176"/>
      <c r="AS418" s="176"/>
      <c r="AT418" s="176"/>
      <c r="AU418" s="176"/>
      <c r="AV418" s="187"/>
      <c r="AW418" s="187"/>
      <c r="AX418" s="187"/>
      <c r="AY418" s="187"/>
      <c r="AZ418" s="187"/>
      <c r="BA418" s="187"/>
      <c r="BB418" s="187"/>
      <c r="BC418" s="187"/>
      <c r="BD418" s="187"/>
      <c r="BE418" s="187"/>
      <c r="BF418" s="187"/>
      <c r="BG418" s="187"/>
      <c r="BH418" s="187"/>
      <c r="BI418" s="187"/>
      <c r="BJ418" s="187"/>
      <c r="BK418" s="187"/>
      <c r="BL418" s="187"/>
      <c r="BM418" s="187"/>
      <c r="BN418" s="187"/>
      <c r="BO418" s="187"/>
      <c r="BP418" s="188"/>
      <c r="BQ418" s="188"/>
      <c r="BR418" s="188"/>
      <c r="BS418" s="188"/>
      <c r="BT418" s="188"/>
      <c r="BU418" s="188"/>
    </row>
    <row r="419" spans="1:76" s="240" customFormat="1" ht="19.5" customHeight="1">
      <c r="A419" s="105"/>
      <c r="B419" s="105"/>
      <c r="C419" s="246" t="s">
        <v>515</v>
      </c>
      <c r="D419" s="239"/>
      <c r="E419" s="239"/>
      <c r="F419" s="239"/>
      <c r="G419" s="239"/>
      <c r="H419" s="239"/>
      <c r="I419" s="239"/>
      <c r="J419" s="239"/>
      <c r="K419" s="466"/>
      <c r="L419" s="466"/>
      <c r="M419" s="466"/>
      <c r="N419" s="466"/>
      <c r="O419" s="466"/>
      <c r="P419" s="459"/>
      <c r="Q419" s="459"/>
      <c r="R419" s="459"/>
      <c r="S419" s="459"/>
      <c r="T419" s="460"/>
      <c r="U419" s="460"/>
      <c r="V419" s="460"/>
      <c r="W419" s="460"/>
      <c r="X419" s="460"/>
      <c r="Y419" s="460"/>
      <c r="Z419" s="460"/>
      <c r="AA419" s="460"/>
      <c r="AB419" s="456"/>
      <c r="AC419" s="456"/>
      <c r="AD419" s="456"/>
      <c r="AE419" s="456"/>
      <c r="AF419" s="456"/>
      <c r="AG419" s="456"/>
      <c r="AH419" s="465"/>
      <c r="AI419" s="465"/>
      <c r="AJ419" s="465"/>
      <c r="AL419" s="105"/>
      <c r="AM419" s="105"/>
      <c r="AN419" s="241" t="s">
        <v>508</v>
      </c>
      <c r="AO419" s="242"/>
      <c r="AP419" s="242"/>
      <c r="AQ419" s="242"/>
      <c r="AR419" s="242"/>
      <c r="AS419" s="242"/>
      <c r="AT419" s="242"/>
      <c r="AU419" s="242"/>
      <c r="AV419" s="463"/>
      <c r="AW419" s="463"/>
      <c r="AX419" s="463"/>
      <c r="AY419" s="463"/>
      <c r="AZ419" s="463"/>
      <c r="BA419" s="463"/>
      <c r="BB419" s="463"/>
      <c r="BC419" s="463"/>
      <c r="BD419" s="463"/>
      <c r="BE419" s="463"/>
      <c r="BF419" s="463"/>
      <c r="BG419" s="463"/>
      <c r="BH419" s="463"/>
      <c r="BI419" s="463"/>
      <c r="BJ419" s="463"/>
      <c r="BK419" s="463"/>
      <c r="BL419" s="463"/>
      <c r="BM419" s="463"/>
      <c r="BN419" s="463"/>
      <c r="BO419" s="463"/>
      <c r="BP419" s="464">
        <f>SUM(AV419:BO419)</f>
        <v>0</v>
      </c>
      <c r="BQ419" s="464"/>
      <c r="BR419" s="464"/>
      <c r="BS419" s="464"/>
      <c r="BT419" s="464"/>
      <c r="BU419" s="207"/>
      <c r="BV419" s="244"/>
      <c r="BW419" s="244"/>
      <c r="BX419" s="245"/>
    </row>
    <row r="420" spans="3:73" ht="19.5" customHeight="1">
      <c r="C420" s="246" t="s">
        <v>509</v>
      </c>
      <c r="D420" s="176"/>
      <c r="E420" s="176"/>
      <c r="F420" s="176"/>
      <c r="G420" s="176"/>
      <c r="H420" s="176"/>
      <c r="I420" s="176"/>
      <c r="J420" s="176"/>
      <c r="K420" s="456"/>
      <c r="L420" s="456"/>
      <c r="M420" s="456"/>
      <c r="N420" s="456"/>
      <c r="O420" s="456"/>
      <c r="P420" s="459"/>
      <c r="Q420" s="459"/>
      <c r="R420" s="459"/>
      <c r="S420" s="459"/>
      <c r="T420" s="460"/>
      <c r="U420" s="460"/>
      <c r="V420" s="460"/>
      <c r="W420" s="460"/>
      <c r="X420" s="460"/>
      <c r="Y420" s="460"/>
      <c r="Z420" s="460"/>
      <c r="AA420" s="460"/>
      <c r="AB420" s="460"/>
      <c r="AC420" s="460"/>
      <c r="AD420" s="460"/>
      <c r="AE420" s="460"/>
      <c r="AF420" s="460"/>
      <c r="AG420" s="460"/>
      <c r="AH420" s="465"/>
      <c r="AI420" s="465"/>
      <c r="AJ420" s="465"/>
      <c r="AN420" s="177" t="s">
        <v>510</v>
      </c>
      <c r="AO420" s="176"/>
      <c r="AP420" s="176"/>
      <c r="AQ420" s="176"/>
      <c r="AR420" s="176"/>
      <c r="AS420" s="176"/>
      <c r="AT420" s="176"/>
      <c r="AU420" s="176"/>
      <c r="AV420" s="462" t="e">
        <f>SUM(#REF!)</f>
        <v>#REF!</v>
      </c>
      <c r="AW420" s="462"/>
      <c r="AX420" s="462"/>
      <c r="AY420" s="462"/>
      <c r="AZ420" s="462"/>
      <c r="BA420" s="462" t="e">
        <f>SUM(#REF!)</f>
        <v>#REF!</v>
      </c>
      <c r="BB420" s="462"/>
      <c r="BC420" s="462"/>
      <c r="BD420" s="462"/>
      <c r="BE420" s="462"/>
      <c r="BF420" s="462" t="e">
        <f>SUM(#REF!)</f>
        <v>#REF!</v>
      </c>
      <c r="BG420" s="462"/>
      <c r="BH420" s="462"/>
      <c r="BI420" s="462"/>
      <c r="BJ420" s="462"/>
      <c r="BK420" s="462" t="e">
        <f>SUM(#REF!)</f>
        <v>#REF!</v>
      </c>
      <c r="BL420" s="462"/>
      <c r="BM420" s="462"/>
      <c r="BN420" s="462"/>
      <c r="BO420" s="462"/>
      <c r="BP420" s="462" t="e">
        <f>SUM(#REF!)</f>
        <v>#REF!</v>
      </c>
      <c r="BQ420" s="462"/>
      <c r="BR420" s="462"/>
      <c r="BS420" s="462"/>
      <c r="BT420" s="462"/>
      <c r="BU420" s="180"/>
    </row>
    <row r="421" spans="3:73" ht="19.5" customHeight="1">
      <c r="C421" s="246" t="s">
        <v>511</v>
      </c>
      <c r="D421" s="176"/>
      <c r="E421" s="176"/>
      <c r="F421" s="176"/>
      <c r="G421" s="176"/>
      <c r="H421" s="176"/>
      <c r="I421" s="176"/>
      <c r="J421" s="176"/>
      <c r="K421" s="458"/>
      <c r="L421" s="458"/>
      <c r="M421" s="458"/>
      <c r="N421" s="458"/>
      <c r="O421" s="458"/>
      <c r="P421" s="459"/>
      <c r="Q421" s="459"/>
      <c r="R421" s="459"/>
      <c r="S421" s="459"/>
      <c r="T421" s="460"/>
      <c r="U421" s="460"/>
      <c r="V421" s="460"/>
      <c r="W421" s="460"/>
      <c r="X421" s="460"/>
      <c r="Y421" s="460"/>
      <c r="Z421" s="460"/>
      <c r="AA421" s="460"/>
      <c r="AB421" s="456"/>
      <c r="AC421" s="456"/>
      <c r="AD421" s="456"/>
      <c r="AE421" s="456"/>
      <c r="AF421" s="456"/>
      <c r="AG421" s="456"/>
      <c r="AH421" s="457"/>
      <c r="AI421" s="457"/>
      <c r="AJ421" s="457"/>
      <c r="AN421" s="177"/>
      <c r="AO421" s="176"/>
      <c r="AP421" s="176"/>
      <c r="AQ421" s="176"/>
      <c r="AR421" s="176"/>
      <c r="AS421" s="176"/>
      <c r="AT421" s="176"/>
      <c r="AU421" s="176"/>
      <c r="AV421" s="180"/>
      <c r="AW421" s="180"/>
      <c r="AX421" s="180"/>
      <c r="AY421" s="180"/>
      <c r="AZ421" s="180"/>
      <c r="BA421" s="180"/>
      <c r="BB421" s="180"/>
      <c r="BC421" s="180"/>
      <c r="BD421" s="180"/>
      <c r="BE421" s="180"/>
      <c r="BF421" s="180"/>
      <c r="BG421" s="180"/>
      <c r="BH421" s="180"/>
      <c r="BI421" s="180"/>
      <c r="BJ421" s="180"/>
      <c r="BK421" s="180"/>
      <c r="BL421" s="180"/>
      <c r="BM421" s="180"/>
      <c r="BN421" s="180"/>
      <c r="BO421" s="180"/>
      <c r="BP421" s="180"/>
      <c r="BQ421" s="180"/>
      <c r="BR421" s="180"/>
      <c r="BS421" s="180"/>
      <c r="BT421" s="180"/>
      <c r="BU421" s="180"/>
    </row>
    <row r="422" spans="1:76" s="240" customFormat="1" ht="19.5" customHeight="1" thickBot="1">
      <c r="A422" s="105"/>
      <c r="B422" s="105"/>
      <c r="C422" s="247" t="s">
        <v>347</v>
      </c>
      <c r="D422" s="248"/>
      <c r="E422" s="248"/>
      <c r="F422" s="248"/>
      <c r="G422" s="248"/>
      <c r="H422" s="248"/>
      <c r="I422" s="248"/>
      <c r="J422" s="248"/>
      <c r="K422" s="453">
        <f>K415+K416+K417+K418-K419-K420-K421</f>
        <v>10000000000</v>
      </c>
      <c r="L422" s="453"/>
      <c r="M422" s="453"/>
      <c r="N422" s="453"/>
      <c r="O422" s="453"/>
      <c r="P422" s="461">
        <f>P415+P416+P417+P418-P419-P420-P421</f>
        <v>50000000</v>
      </c>
      <c r="Q422" s="461"/>
      <c r="R422" s="461"/>
      <c r="S422" s="461"/>
      <c r="T422" s="453">
        <f>T415+T416+T417+T418+-T419-T420-T421</f>
        <v>7788220394</v>
      </c>
      <c r="U422" s="453"/>
      <c r="V422" s="453"/>
      <c r="W422" s="453"/>
      <c r="X422" s="453">
        <f>X415+X416+X417+X418-X419-X420-X421</f>
        <v>1310557093</v>
      </c>
      <c r="Y422" s="453"/>
      <c r="Z422" s="453"/>
      <c r="AA422" s="453"/>
      <c r="AB422" s="453">
        <f>AB415+AB417+AB418-AB419-AB420-AB421</f>
        <v>12126242433</v>
      </c>
      <c r="AC422" s="453"/>
      <c r="AD422" s="453"/>
      <c r="AE422" s="453"/>
      <c r="AF422" s="453"/>
      <c r="AG422" s="453"/>
      <c r="AH422" s="453">
        <f>AH415+AH416+AH417+AH418-AH419-AH420-AH421</f>
        <v>1000000000</v>
      </c>
      <c r="AI422" s="453"/>
      <c r="AJ422" s="453"/>
      <c r="AL422" s="105"/>
      <c r="AM422" s="105"/>
      <c r="AN422" s="249" t="s">
        <v>512</v>
      </c>
      <c r="AO422" s="250"/>
      <c r="AP422" s="250"/>
      <c r="AQ422" s="250"/>
      <c r="AR422" s="250"/>
      <c r="AS422" s="250"/>
      <c r="AT422" s="250"/>
      <c r="AU422" s="250"/>
      <c r="AV422" s="454" t="e">
        <f>#REF!+AV416-AV420</f>
        <v>#REF!</v>
      </c>
      <c r="AW422" s="454"/>
      <c r="AX422" s="454"/>
      <c r="AY422" s="454"/>
      <c r="AZ422" s="454"/>
      <c r="BA422" s="454" t="e">
        <f>#REF!+BA416-BA420</f>
        <v>#REF!</v>
      </c>
      <c r="BB422" s="454"/>
      <c r="BC422" s="454"/>
      <c r="BD422" s="454"/>
      <c r="BE422" s="454"/>
      <c r="BF422" s="454" t="e">
        <f>#REF!+BF416-BF420</f>
        <v>#REF!</v>
      </c>
      <c r="BG422" s="454"/>
      <c r="BH422" s="454"/>
      <c r="BI422" s="454"/>
      <c r="BJ422" s="454"/>
      <c r="BK422" s="454" t="e">
        <f>#REF!+BK416-BK420</f>
        <v>#REF!</v>
      </c>
      <c r="BL422" s="454"/>
      <c r="BM422" s="454"/>
      <c r="BN422" s="454"/>
      <c r="BO422" s="454"/>
      <c r="BP422" s="454" t="e">
        <f>#REF!+BP416-BP420</f>
        <v>#REF!</v>
      </c>
      <c r="BQ422" s="454"/>
      <c r="BR422" s="454"/>
      <c r="BS422" s="454"/>
      <c r="BT422" s="454"/>
      <c r="BU422" s="243"/>
      <c r="BV422" s="251"/>
      <c r="BW422" s="252"/>
      <c r="BX422" s="253"/>
    </row>
    <row r="423" spans="75:76" ht="19.5" customHeight="1" thickTop="1">
      <c r="BW423" s="191"/>
      <c r="BX423" s="226"/>
    </row>
    <row r="424" spans="2:40" ht="19.5" customHeight="1">
      <c r="B424" s="72" t="s">
        <v>516</v>
      </c>
      <c r="C424" s="106"/>
      <c r="AF424" s="455"/>
      <c r="AG424" s="455"/>
      <c r="AH424" s="455"/>
      <c r="AI424" s="455"/>
      <c r="AJ424" s="455"/>
      <c r="AN424" s="106" t="s">
        <v>517</v>
      </c>
    </row>
    <row r="425" spans="3:36" ht="19.5" customHeight="1">
      <c r="C425" s="152"/>
      <c r="D425" s="152"/>
      <c r="E425" s="152"/>
      <c r="F425" s="152"/>
      <c r="G425" s="152"/>
      <c r="H425" s="152"/>
      <c r="I425" s="152"/>
      <c r="J425" s="152"/>
      <c r="K425" s="152"/>
      <c r="L425" s="152"/>
      <c r="M425" s="152"/>
      <c r="N425" s="152"/>
      <c r="O425" s="152"/>
      <c r="P425" s="152"/>
      <c r="Q425" s="152"/>
      <c r="R425" s="152"/>
      <c r="S425" s="429"/>
      <c r="T425" s="429"/>
      <c r="U425" s="152"/>
      <c r="V425" s="152"/>
      <c r="W425" s="445" t="s">
        <v>391</v>
      </c>
      <c r="X425" s="445"/>
      <c r="Y425" s="445"/>
      <c r="Z425" s="445"/>
      <c r="AA425" s="445"/>
      <c r="AB425" s="445"/>
      <c r="AE425" s="446" t="s">
        <v>677</v>
      </c>
      <c r="AF425" s="446"/>
      <c r="AG425" s="446"/>
      <c r="AH425" s="446"/>
      <c r="AI425" s="446"/>
      <c r="AJ425" s="446"/>
    </row>
    <row r="426" spans="3:36" ht="19.5" customHeight="1">
      <c r="C426" s="152"/>
      <c r="D426" s="152"/>
      <c r="E426" s="152"/>
      <c r="F426" s="152"/>
      <c r="G426" s="152"/>
      <c r="H426" s="152"/>
      <c r="I426" s="152"/>
      <c r="J426" s="152"/>
      <c r="K426" s="152"/>
      <c r="L426" s="152"/>
      <c r="M426" s="152"/>
      <c r="N426" s="152"/>
      <c r="O426" s="152"/>
      <c r="P426" s="152"/>
      <c r="Q426" s="152"/>
      <c r="R426" s="152"/>
      <c r="S426" s="132"/>
      <c r="T426" s="132"/>
      <c r="U426" s="152"/>
      <c r="V426" s="152"/>
      <c r="W426" s="437" t="s">
        <v>226</v>
      </c>
      <c r="X426" s="438"/>
      <c r="Y426" s="438"/>
      <c r="Z426" s="438"/>
      <c r="AA426" s="438"/>
      <c r="AB426" s="438"/>
      <c r="AC426" s="101"/>
      <c r="AD426" s="101"/>
      <c r="AE426" s="447" t="s">
        <v>226</v>
      </c>
      <c r="AF426" s="438"/>
      <c r="AG426" s="438"/>
      <c r="AH426" s="438"/>
      <c r="AI426" s="438"/>
      <c r="AJ426" s="438"/>
    </row>
    <row r="427" spans="3:36" ht="19.5" customHeight="1">
      <c r="C427" s="236" t="s">
        <v>518</v>
      </c>
      <c r="D427" s="72"/>
      <c r="E427" s="72"/>
      <c r="F427" s="72"/>
      <c r="G427" s="72"/>
      <c r="H427" s="72"/>
      <c r="I427" s="72"/>
      <c r="J427" s="72"/>
      <c r="K427" s="72"/>
      <c r="L427" s="72"/>
      <c r="M427" s="72"/>
      <c r="N427" s="72"/>
      <c r="O427" s="72"/>
      <c r="P427" s="72"/>
      <c r="Q427" s="72"/>
      <c r="R427" s="72"/>
      <c r="S427" s="154"/>
      <c r="T427" s="154"/>
      <c r="W427" s="427">
        <v>4590000000</v>
      </c>
      <c r="X427" s="427"/>
      <c r="Y427" s="427"/>
      <c r="Z427" s="427"/>
      <c r="AA427" s="427"/>
      <c r="AB427" s="427"/>
      <c r="AE427" s="427">
        <v>4590000000</v>
      </c>
      <c r="AF427" s="427"/>
      <c r="AG427" s="427"/>
      <c r="AH427" s="427"/>
      <c r="AI427" s="427"/>
      <c r="AJ427" s="427"/>
    </row>
    <row r="428" spans="3:36" ht="19.5" customHeight="1">
      <c r="C428" s="71" t="s">
        <v>519</v>
      </c>
      <c r="D428" s="72"/>
      <c r="E428" s="72"/>
      <c r="F428" s="72"/>
      <c r="G428" s="72"/>
      <c r="H428" s="72"/>
      <c r="I428" s="72"/>
      <c r="J428" s="72"/>
      <c r="K428" s="72"/>
      <c r="L428" s="72"/>
      <c r="M428" s="72"/>
      <c r="N428" s="72"/>
      <c r="O428" s="72"/>
      <c r="P428" s="72"/>
      <c r="Q428" s="72"/>
      <c r="R428" s="72"/>
      <c r="S428" s="141"/>
      <c r="T428" s="141"/>
      <c r="W428" s="410">
        <v>5410000000</v>
      </c>
      <c r="X428" s="410"/>
      <c r="Y428" s="410"/>
      <c r="Z428" s="410"/>
      <c r="AA428" s="410"/>
      <c r="AB428" s="410"/>
      <c r="AE428" s="410">
        <v>5410000000</v>
      </c>
      <c r="AF428" s="410"/>
      <c r="AG428" s="410"/>
      <c r="AH428" s="410"/>
      <c r="AI428" s="410"/>
      <c r="AJ428" s="410"/>
    </row>
    <row r="429" spans="3:74" ht="19.5" customHeight="1" thickBot="1">
      <c r="C429" s="423" t="s">
        <v>233</v>
      </c>
      <c r="D429" s="423"/>
      <c r="E429" s="423"/>
      <c r="F429" s="423"/>
      <c r="G429" s="423"/>
      <c r="H429" s="423"/>
      <c r="I429" s="423"/>
      <c r="J429" s="423"/>
      <c r="K429" s="423"/>
      <c r="L429" s="423"/>
      <c r="M429" s="423"/>
      <c r="N429" s="423"/>
      <c r="O429" s="423"/>
      <c r="P429" s="423"/>
      <c r="Q429" s="423"/>
      <c r="R429" s="423"/>
      <c r="S429" s="423"/>
      <c r="T429" s="140"/>
      <c r="W429" s="411">
        <f>SUBTOTAL(9,W427:AB428)</f>
        <v>10000000000</v>
      </c>
      <c r="X429" s="411"/>
      <c r="Y429" s="411"/>
      <c r="Z429" s="411"/>
      <c r="AA429" s="411"/>
      <c r="AB429" s="411"/>
      <c r="AE429" s="411">
        <f>SUBTOTAL(9,AE427:AJ428)</f>
        <v>10000000000</v>
      </c>
      <c r="AF429" s="411"/>
      <c r="AG429" s="411"/>
      <c r="AH429" s="411"/>
      <c r="AI429" s="411"/>
      <c r="AJ429" s="411"/>
      <c r="BV429" s="216"/>
    </row>
    <row r="430" spans="3:36" ht="19.5" customHeight="1" thickTop="1">
      <c r="C430" s="71" t="s">
        <v>520</v>
      </c>
      <c r="D430" s="53"/>
      <c r="E430" s="53"/>
      <c r="F430" s="53"/>
      <c r="G430" s="53"/>
      <c r="H430" s="53"/>
      <c r="I430" s="53"/>
      <c r="J430" s="53"/>
      <c r="K430" s="53"/>
      <c r="L430" s="53"/>
      <c r="M430" s="53"/>
      <c r="N430" s="53"/>
      <c r="O430" s="53"/>
      <c r="P430" s="53"/>
      <c r="Q430" s="53"/>
      <c r="R430" s="53"/>
      <c r="S430" s="53"/>
      <c r="T430" s="140"/>
      <c r="W430" s="142"/>
      <c r="X430" s="142"/>
      <c r="Y430" s="142"/>
      <c r="Z430" s="142"/>
      <c r="AA430" s="142"/>
      <c r="AB430" s="142"/>
      <c r="AE430" s="142"/>
      <c r="AF430" s="142"/>
      <c r="AG430" s="142"/>
      <c r="AH430" s="142"/>
      <c r="AI430" s="142"/>
      <c r="AJ430" s="142"/>
    </row>
    <row r="431" spans="3:36" ht="19.5" customHeight="1">
      <c r="C431" s="53"/>
      <c r="D431" s="53"/>
      <c r="E431" s="53"/>
      <c r="F431" s="53"/>
      <c r="G431" s="53"/>
      <c r="H431" s="53"/>
      <c r="I431" s="53"/>
      <c r="J431" s="53"/>
      <c r="K431" s="53"/>
      <c r="L431" s="53"/>
      <c r="M431" s="53"/>
      <c r="N431" s="53"/>
      <c r="O431" s="53"/>
      <c r="P431" s="53"/>
      <c r="Q431" s="53"/>
      <c r="R431" s="53"/>
      <c r="S431" s="53"/>
      <c r="T431" s="140"/>
      <c r="W431" s="142"/>
      <c r="X431" s="142"/>
      <c r="Y431" s="142"/>
      <c r="Z431" s="142"/>
      <c r="AA431" s="142"/>
      <c r="AB431" s="142"/>
      <c r="AE431" s="142"/>
      <c r="AF431" s="142"/>
      <c r="AG431" s="142"/>
      <c r="AH431" s="142"/>
      <c r="AI431" s="142"/>
      <c r="AJ431" s="142"/>
    </row>
    <row r="432" spans="2:36" ht="19.5" customHeight="1">
      <c r="B432" s="72" t="s">
        <v>521</v>
      </c>
      <c r="C432" s="53"/>
      <c r="D432" s="53"/>
      <c r="E432" s="53"/>
      <c r="F432" s="53"/>
      <c r="G432" s="53"/>
      <c r="H432" s="53"/>
      <c r="I432" s="53"/>
      <c r="J432" s="53"/>
      <c r="K432" s="53"/>
      <c r="L432" s="53"/>
      <c r="M432" s="53"/>
      <c r="N432" s="53"/>
      <c r="O432" s="53"/>
      <c r="P432" s="53"/>
      <c r="Q432" s="53"/>
      <c r="R432" s="53"/>
      <c r="S432" s="53"/>
      <c r="T432" s="140"/>
      <c r="W432" s="448" t="s">
        <v>391</v>
      </c>
      <c r="X432" s="448"/>
      <c r="Y432" s="448"/>
      <c r="Z432" s="448"/>
      <c r="AA432" s="448"/>
      <c r="AB432" s="448"/>
      <c r="AD432" s="446" t="s">
        <v>677</v>
      </c>
      <c r="AE432" s="446"/>
      <c r="AF432" s="446"/>
      <c r="AG432" s="446"/>
      <c r="AH432" s="446"/>
      <c r="AI432" s="446"/>
      <c r="AJ432" s="446"/>
    </row>
    <row r="433" spans="3:36" ht="19.5" customHeight="1">
      <c r="C433" s="53"/>
      <c r="D433" s="72" t="s">
        <v>522</v>
      </c>
      <c r="E433" s="53"/>
      <c r="F433" s="53"/>
      <c r="G433" s="53"/>
      <c r="H433" s="53"/>
      <c r="I433" s="53"/>
      <c r="J433" s="53"/>
      <c r="K433" s="53"/>
      <c r="L433" s="53"/>
      <c r="M433" s="53"/>
      <c r="N433" s="53"/>
      <c r="O433" s="53"/>
      <c r="P433" s="53"/>
      <c r="Q433" s="53"/>
      <c r="R433" s="53"/>
      <c r="S433" s="53"/>
      <c r="T433" s="140"/>
      <c r="W433" s="437" t="s">
        <v>226</v>
      </c>
      <c r="X433" s="438"/>
      <c r="Y433" s="438"/>
      <c r="Z433" s="438"/>
      <c r="AA433" s="438"/>
      <c r="AB433" s="438"/>
      <c r="AC433" s="101"/>
      <c r="AD433" s="101"/>
      <c r="AE433" s="447" t="s">
        <v>226</v>
      </c>
      <c r="AF433" s="438"/>
      <c r="AG433" s="438"/>
      <c r="AH433" s="438"/>
      <c r="AI433" s="438"/>
      <c r="AJ433" s="438"/>
    </row>
    <row r="434" spans="3:36" ht="19.5" customHeight="1">
      <c r="C434" s="150" t="s">
        <v>523</v>
      </c>
      <c r="D434" s="53"/>
      <c r="E434" s="53"/>
      <c r="F434" s="53"/>
      <c r="G434" s="53"/>
      <c r="H434" s="53"/>
      <c r="I434" s="53"/>
      <c r="J434" s="53"/>
      <c r="K434" s="53"/>
      <c r="L434" s="53"/>
      <c r="M434" s="53"/>
      <c r="N434" s="53"/>
      <c r="O434" s="53"/>
      <c r="P434" s="53"/>
      <c r="Q434" s="53"/>
      <c r="R434" s="53"/>
      <c r="S434" s="53"/>
      <c r="T434" s="140"/>
      <c r="W434" s="452"/>
      <c r="X434" s="452"/>
      <c r="Y434" s="452"/>
      <c r="Z434" s="452"/>
      <c r="AA434" s="452"/>
      <c r="AB434" s="452"/>
      <c r="AE434" s="452"/>
      <c r="AF434" s="452"/>
      <c r="AG434" s="452"/>
      <c r="AH434" s="452"/>
      <c r="AI434" s="452"/>
      <c r="AJ434" s="452"/>
    </row>
    <row r="435" spans="3:36" ht="19.5" customHeight="1">
      <c r="C435" s="150" t="s">
        <v>524</v>
      </c>
      <c r="D435" s="53"/>
      <c r="E435" s="53"/>
      <c r="F435" s="53"/>
      <c r="G435" s="53"/>
      <c r="H435" s="53"/>
      <c r="I435" s="53"/>
      <c r="J435" s="53"/>
      <c r="K435" s="53"/>
      <c r="L435" s="53"/>
      <c r="M435" s="53"/>
      <c r="N435" s="53"/>
      <c r="O435" s="53"/>
      <c r="P435" s="53"/>
      <c r="Q435" s="53"/>
      <c r="R435" s="53"/>
      <c r="S435" s="53"/>
      <c r="T435" s="140"/>
      <c r="W435" s="410">
        <f>AE435</f>
        <v>10000000000</v>
      </c>
      <c r="X435" s="410"/>
      <c r="Y435" s="410"/>
      <c r="Z435" s="410"/>
      <c r="AA435" s="410"/>
      <c r="AB435" s="410"/>
      <c r="AE435" s="410">
        <v>10000000000</v>
      </c>
      <c r="AF435" s="410"/>
      <c r="AG435" s="410"/>
      <c r="AH435" s="410"/>
      <c r="AI435" s="410"/>
      <c r="AJ435" s="410"/>
    </row>
    <row r="436" spans="3:36" ht="19.5" customHeight="1">
      <c r="C436" s="150" t="s">
        <v>525</v>
      </c>
      <c r="D436" s="53"/>
      <c r="E436" s="53"/>
      <c r="F436" s="53"/>
      <c r="G436" s="53"/>
      <c r="H436" s="53"/>
      <c r="I436" s="53"/>
      <c r="J436" s="53"/>
      <c r="K436" s="53"/>
      <c r="L436" s="53"/>
      <c r="M436" s="53"/>
      <c r="N436" s="53"/>
      <c r="O436" s="53"/>
      <c r="P436" s="53"/>
      <c r="Q436" s="53"/>
      <c r="R436" s="53"/>
      <c r="S436" s="53"/>
      <c r="T436" s="140"/>
      <c r="W436" s="410"/>
      <c r="X436" s="410"/>
      <c r="Y436" s="410"/>
      <c r="Z436" s="410"/>
      <c r="AA436" s="410"/>
      <c r="AB436" s="410"/>
      <c r="AE436" s="410"/>
      <c r="AF436" s="410"/>
      <c r="AG436" s="410"/>
      <c r="AH436" s="410"/>
      <c r="AI436" s="410"/>
      <c r="AJ436" s="410"/>
    </row>
    <row r="437" spans="3:36" ht="19.5" customHeight="1">
      <c r="C437" s="150" t="s">
        <v>526</v>
      </c>
      <c r="D437" s="53"/>
      <c r="E437" s="53"/>
      <c r="F437" s="53"/>
      <c r="G437" s="53"/>
      <c r="H437" s="53"/>
      <c r="I437" s="53"/>
      <c r="J437" s="53"/>
      <c r="K437" s="53"/>
      <c r="L437" s="53"/>
      <c r="M437" s="53"/>
      <c r="N437" s="53"/>
      <c r="O437" s="53"/>
      <c r="P437" s="53"/>
      <c r="Q437" s="53"/>
      <c r="R437" s="53"/>
      <c r="S437" s="53"/>
      <c r="T437" s="140"/>
      <c r="W437" s="410"/>
      <c r="X437" s="410"/>
      <c r="Y437" s="410"/>
      <c r="Z437" s="410"/>
      <c r="AA437" s="410"/>
      <c r="AB437" s="410"/>
      <c r="AE437" s="410"/>
      <c r="AF437" s="410"/>
      <c r="AG437" s="410"/>
      <c r="AH437" s="410"/>
      <c r="AI437" s="410"/>
      <c r="AJ437" s="410"/>
    </row>
    <row r="438" spans="3:36" ht="19.5" customHeight="1">
      <c r="C438" s="150" t="s">
        <v>527</v>
      </c>
      <c r="D438" s="53"/>
      <c r="E438" s="53"/>
      <c r="F438" s="53"/>
      <c r="G438" s="53"/>
      <c r="H438" s="53"/>
      <c r="I438" s="53"/>
      <c r="J438" s="53"/>
      <c r="K438" s="53"/>
      <c r="L438" s="53"/>
      <c r="M438" s="53"/>
      <c r="N438" s="53"/>
      <c r="O438" s="53"/>
      <c r="P438" s="53"/>
      <c r="Q438" s="53"/>
      <c r="R438" s="53"/>
      <c r="S438" s="53"/>
      <c r="T438" s="140"/>
      <c r="W438" s="410">
        <f>AE438</f>
        <v>10000000000</v>
      </c>
      <c r="X438" s="410"/>
      <c r="Y438" s="410"/>
      <c r="Z438" s="410"/>
      <c r="AA438" s="410"/>
      <c r="AB438" s="410"/>
      <c r="AE438" s="410">
        <f>AE435</f>
        <v>10000000000</v>
      </c>
      <c r="AF438" s="410"/>
      <c r="AG438" s="410"/>
      <c r="AH438" s="410"/>
      <c r="AI438" s="410"/>
      <c r="AJ438" s="410"/>
    </row>
    <row r="439" spans="3:36" ht="19.5" customHeight="1">
      <c r="C439" s="150" t="s">
        <v>528</v>
      </c>
      <c r="D439" s="53"/>
      <c r="E439" s="53"/>
      <c r="F439" s="53"/>
      <c r="G439" s="53"/>
      <c r="H439" s="53"/>
      <c r="I439" s="53"/>
      <c r="J439" s="53"/>
      <c r="K439" s="53"/>
      <c r="L439" s="53"/>
      <c r="M439" s="53"/>
      <c r="N439" s="53"/>
      <c r="O439" s="53"/>
      <c r="P439" s="53"/>
      <c r="Q439" s="53"/>
      <c r="R439" s="53"/>
      <c r="S439" s="53"/>
      <c r="T439" s="140"/>
      <c r="W439" s="410"/>
      <c r="X439" s="410"/>
      <c r="Y439" s="410"/>
      <c r="Z439" s="410"/>
      <c r="AA439" s="410"/>
      <c r="AB439" s="410"/>
      <c r="AE439" s="410"/>
      <c r="AF439" s="410"/>
      <c r="AG439" s="410"/>
      <c r="AH439" s="410"/>
      <c r="AI439" s="410"/>
      <c r="AJ439" s="410"/>
    </row>
    <row r="440" spans="3:36" ht="19.5" customHeight="1">
      <c r="C440" s="72"/>
      <c r="D440" s="53"/>
      <c r="E440" s="53"/>
      <c r="F440" s="53"/>
      <c r="G440" s="53"/>
      <c r="H440" s="53"/>
      <c r="I440" s="53"/>
      <c r="J440" s="53"/>
      <c r="K440" s="53"/>
      <c r="L440" s="53"/>
      <c r="M440" s="53"/>
      <c r="N440" s="53"/>
      <c r="O440" s="53"/>
      <c r="P440" s="53"/>
      <c r="Q440" s="53"/>
      <c r="R440" s="53"/>
      <c r="S440" s="53"/>
      <c r="T440" s="140"/>
      <c r="W440" s="142"/>
      <c r="X440" s="142"/>
      <c r="Y440" s="142"/>
      <c r="Z440" s="142"/>
      <c r="AA440" s="142"/>
      <c r="AB440" s="142"/>
      <c r="AE440" s="142"/>
      <c r="AF440" s="142"/>
      <c r="AG440" s="142"/>
      <c r="AH440" s="142"/>
      <c r="AI440" s="142"/>
      <c r="AJ440" s="142"/>
    </row>
    <row r="441" spans="1:40" ht="18.75" customHeight="1" hidden="1" outlineLevel="1">
      <c r="A441" s="72">
        <v>25</v>
      </c>
      <c r="B441" s="72" t="s">
        <v>223</v>
      </c>
      <c r="C441" s="106" t="s">
        <v>529</v>
      </c>
      <c r="AL441" s="72">
        <v>22</v>
      </c>
      <c r="AM441" s="72" t="s">
        <v>223</v>
      </c>
      <c r="AN441" s="106" t="s">
        <v>530</v>
      </c>
    </row>
    <row r="442" spans="23:36" ht="19.5" customHeight="1" hidden="1" outlineLevel="1">
      <c r="W442" s="448" t="s">
        <v>297</v>
      </c>
      <c r="X442" s="448"/>
      <c r="Y442" s="448"/>
      <c r="Z442" s="448"/>
      <c r="AA442" s="448"/>
      <c r="AB442" s="448"/>
      <c r="AC442" s="101"/>
      <c r="AD442" s="101"/>
      <c r="AE442" s="449" t="s">
        <v>298</v>
      </c>
      <c r="AF442" s="449"/>
      <c r="AG442" s="449"/>
      <c r="AH442" s="449"/>
      <c r="AI442" s="449"/>
      <c r="AJ442" s="449"/>
    </row>
    <row r="443" spans="3:73" ht="19.5" customHeight="1" hidden="1" outlineLevel="1">
      <c r="C443" s="152"/>
      <c r="D443" s="152"/>
      <c r="E443" s="152"/>
      <c r="F443" s="152"/>
      <c r="G443" s="152"/>
      <c r="H443" s="152"/>
      <c r="I443" s="152"/>
      <c r="J443" s="152"/>
      <c r="K443" s="152"/>
      <c r="L443" s="152"/>
      <c r="M443" s="152"/>
      <c r="N443" s="152"/>
      <c r="O443" s="152"/>
      <c r="P443" s="152"/>
      <c r="Q443" s="152"/>
      <c r="R443" s="152"/>
      <c r="S443" s="152"/>
      <c r="T443" s="152"/>
      <c r="U443" s="152"/>
      <c r="V443" s="152"/>
      <c r="W443" s="437" t="s">
        <v>226</v>
      </c>
      <c r="X443" s="438"/>
      <c r="Y443" s="438"/>
      <c r="Z443" s="438"/>
      <c r="AA443" s="438"/>
      <c r="AB443" s="438"/>
      <c r="AC443" s="101"/>
      <c r="AD443" s="101"/>
      <c r="AE443" s="447" t="s">
        <v>226</v>
      </c>
      <c r="AF443" s="438"/>
      <c r="AG443" s="438"/>
      <c r="AH443" s="438"/>
      <c r="AI443" s="438"/>
      <c r="AJ443" s="438"/>
      <c r="AN443" s="152"/>
      <c r="AO443" s="152"/>
      <c r="AP443" s="152"/>
      <c r="AQ443" s="152"/>
      <c r="AR443" s="152"/>
      <c r="AS443" s="152"/>
      <c r="AT443" s="152"/>
      <c r="AU443" s="152"/>
      <c r="AV443" s="152"/>
      <c r="AW443" s="152"/>
      <c r="AX443" s="152"/>
      <c r="AY443" s="152"/>
      <c r="AZ443" s="152"/>
      <c r="BA443" s="152"/>
      <c r="BB443" s="152"/>
      <c r="BC443" s="152"/>
      <c r="BD443" s="152"/>
      <c r="BE443" s="152"/>
      <c r="BF443" s="152"/>
      <c r="BG443" s="152"/>
      <c r="BH443" s="430" t="s">
        <v>196</v>
      </c>
      <c r="BI443" s="430"/>
      <c r="BJ443" s="430"/>
      <c r="BK443" s="430"/>
      <c r="BL443" s="430"/>
      <c r="BM443" s="430"/>
      <c r="BO443" s="430" t="s">
        <v>197</v>
      </c>
      <c r="BP443" s="430"/>
      <c r="BQ443" s="430"/>
      <c r="BR443" s="430"/>
      <c r="BS443" s="430"/>
      <c r="BT443" s="430"/>
      <c r="BU443" s="137"/>
    </row>
    <row r="444" spans="3:73" ht="19.5" customHeight="1" hidden="1" outlineLevel="1">
      <c r="C444" s="71" t="s">
        <v>531</v>
      </c>
      <c r="D444" s="72"/>
      <c r="E444" s="72"/>
      <c r="F444" s="72"/>
      <c r="G444" s="72"/>
      <c r="H444" s="72"/>
      <c r="I444" s="72"/>
      <c r="J444" s="72"/>
      <c r="K444" s="72"/>
      <c r="L444" s="72"/>
      <c r="M444" s="72"/>
      <c r="N444" s="72"/>
      <c r="O444" s="72"/>
      <c r="P444" s="72"/>
      <c r="Q444" s="72"/>
      <c r="R444" s="72"/>
      <c r="S444" s="72"/>
      <c r="T444" s="72"/>
      <c r="W444" s="427"/>
      <c r="X444" s="427"/>
      <c r="Y444" s="427"/>
      <c r="Z444" s="427"/>
      <c r="AA444" s="427"/>
      <c r="AB444" s="427"/>
      <c r="AE444" s="427"/>
      <c r="AF444" s="427"/>
      <c r="AG444" s="427"/>
      <c r="AH444" s="427"/>
      <c r="AI444" s="427"/>
      <c r="AJ444" s="427"/>
      <c r="AN444" s="71" t="s">
        <v>531</v>
      </c>
      <c r="AO444" s="72"/>
      <c r="AP444" s="72"/>
      <c r="AQ444" s="72"/>
      <c r="AR444" s="72"/>
      <c r="AS444" s="72"/>
      <c r="AT444" s="72"/>
      <c r="AU444" s="72"/>
      <c r="AV444" s="72"/>
      <c r="AW444" s="72"/>
      <c r="AX444" s="72"/>
      <c r="AY444" s="72"/>
      <c r="AZ444" s="72"/>
      <c r="BA444" s="72"/>
      <c r="BB444" s="72"/>
      <c r="BC444" s="72"/>
      <c r="BD444" s="72"/>
      <c r="BE444" s="72"/>
      <c r="BH444" s="427"/>
      <c r="BI444" s="427"/>
      <c r="BJ444" s="427"/>
      <c r="BK444" s="427"/>
      <c r="BL444" s="427"/>
      <c r="BM444" s="427"/>
      <c r="BO444" s="427"/>
      <c r="BP444" s="427"/>
      <c r="BQ444" s="427"/>
      <c r="BR444" s="427"/>
      <c r="BS444" s="427"/>
      <c r="BT444" s="427"/>
      <c r="BU444" s="52"/>
    </row>
    <row r="445" spans="3:73" ht="19.5" customHeight="1" hidden="1" outlineLevel="1">
      <c r="C445" s="71" t="s">
        <v>532</v>
      </c>
      <c r="D445" s="72"/>
      <c r="E445" s="72"/>
      <c r="F445" s="72"/>
      <c r="G445" s="72"/>
      <c r="H445" s="72"/>
      <c r="I445" s="72"/>
      <c r="J445" s="72"/>
      <c r="K445" s="72"/>
      <c r="L445" s="72"/>
      <c r="M445" s="72"/>
      <c r="N445" s="72"/>
      <c r="O445" s="72"/>
      <c r="P445" s="72"/>
      <c r="Q445" s="72"/>
      <c r="R445" s="72"/>
      <c r="S445" s="72"/>
      <c r="T445" s="72"/>
      <c r="W445" s="410"/>
      <c r="X445" s="410"/>
      <c r="Y445" s="410"/>
      <c r="Z445" s="410"/>
      <c r="AA445" s="410"/>
      <c r="AB445" s="410"/>
      <c r="AE445" s="410"/>
      <c r="AF445" s="410"/>
      <c r="AG445" s="410"/>
      <c r="AH445" s="410"/>
      <c r="AI445" s="410"/>
      <c r="AJ445" s="410"/>
      <c r="AN445" s="71" t="s">
        <v>533</v>
      </c>
      <c r="AO445" s="72"/>
      <c r="AP445" s="72"/>
      <c r="AQ445" s="72"/>
      <c r="AR445" s="72"/>
      <c r="AS445" s="72"/>
      <c r="AT445" s="72"/>
      <c r="AU445" s="72"/>
      <c r="AV445" s="72"/>
      <c r="AW445" s="72"/>
      <c r="AX445" s="72"/>
      <c r="AY445" s="72"/>
      <c r="AZ445" s="72"/>
      <c r="BA445" s="72"/>
      <c r="BB445" s="72"/>
      <c r="BC445" s="72"/>
      <c r="BD445" s="72"/>
      <c r="BE445" s="72"/>
      <c r="BH445" s="410"/>
      <c r="BI445" s="410"/>
      <c r="BJ445" s="410"/>
      <c r="BK445" s="410"/>
      <c r="BL445" s="410"/>
      <c r="BM445" s="410"/>
      <c r="BO445" s="410"/>
      <c r="BP445" s="410"/>
      <c r="BQ445" s="410"/>
      <c r="BR445" s="410"/>
      <c r="BS445" s="410"/>
      <c r="BT445" s="410"/>
      <c r="BU445" s="100"/>
    </row>
    <row r="446" spans="3:73" ht="19.5" customHeight="1" hidden="1" outlineLevel="1">
      <c r="C446" s="51" t="s">
        <v>534</v>
      </c>
      <c r="W446" s="450">
        <f>W444-W445</f>
        <v>0</v>
      </c>
      <c r="X446" s="450"/>
      <c r="Y446" s="450"/>
      <c r="Z446" s="450"/>
      <c r="AA446" s="450"/>
      <c r="AB446" s="450"/>
      <c r="AC446" s="141"/>
      <c r="AD446" s="141"/>
      <c r="AE446" s="450">
        <f>AE444-AE445</f>
        <v>0</v>
      </c>
      <c r="AF446" s="450"/>
      <c r="AG446" s="450"/>
      <c r="AH446" s="450"/>
      <c r="AI446" s="450"/>
      <c r="AJ446" s="450"/>
      <c r="AN446" s="51" t="s">
        <v>534</v>
      </c>
      <c r="BH446" s="451">
        <f>BH444-BH445</f>
        <v>0</v>
      </c>
      <c r="BI446" s="451"/>
      <c r="BJ446" s="451"/>
      <c r="BK446" s="451"/>
      <c r="BL446" s="451"/>
      <c r="BM446" s="451"/>
      <c r="BN446" s="141"/>
      <c r="BO446" s="451">
        <f>BO444-BO445</f>
        <v>0</v>
      </c>
      <c r="BP446" s="451"/>
      <c r="BQ446" s="451"/>
      <c r="BR446" s="451"/>
      <c r="BS446" s="451"/>
      <c r="BT446" s="451"/>
      <c r="BU446" s="52"/>
    </row>
    <row r="447" ht="19.5" customHeight="1" hidden="1" outlineLevel="1"/>
    <row r="448" spans="1:40" ht="19.5" customHeight="1" hidden="1" outlineLevel="1">
      <c r="A448" s="72">
        <v>26</v>
      </c>
      <c r="B448" s="72" t="s">
        <v>223</v>
      </c>
      <c r="C448" s="106" t="s">
        <v>535</v>
      </c>
      <c r="AL448" s="72">
        <v>23</v>
      </c>
      <c r="AM448" s="72" t="s">
        <v>223</v>
      </c>
      <c r="AN448" s="106" t="s">
        <v>536</v>
      </c>
    </row>
    <row r="449" spans="23:73" ht="19.5" customHeight="1" hidden="1" outlineLevel="1">
      <c r="W449" s="448" t="s">
        <v>297</v>
      </c>
      <c r="X449" s="448"/>
      <c r="Y449" s="448"/>
      <c r="Z449" s="448"/>
      <c r="AA449" s="448"/>
      <c r="AB449" s="448"/>
      <c r="AC449" s="101"/>
      <c r="AD449" s="101"/>
      <c r="AE449" s="449" t="s">
        <v>298</v>
      </c>
      <c r="AF449" s="449"/>
      <c r="AG449" s="449"/>
      <c r="AH449" s="449"/>
      <c r="AI449" s="449"/>
      <c r="AJ449" s="449"/>
      <c r="BH449" s="430" t="s">
        <v>196</v>
      </c>
      <c r="BI449" s="430"/>
      <c r="BJ449" s="430"/>
      <c r="BK449" s="430"/>
      <c r="BL449" s="430"/>
      <c r="BM449" s="430"/>
      <c r="BO449" s="430" t="s">
        <v>197</v>
      </c>
      <c r="BP449" s="430"/>
      <c r="BQ449" s="430"/>
      <c r="BR449" s="430"/>
      <c r="BS449" s="430"/>
      <c r="BT449" s="430"/>
      <c r="BU449" s="137"/>
    </row>
    <row r="450" spans="23:73" ht="19.5" customHeight="1" hidden="1" outlineLevel="1">
      <c r="W450" s="437" t="s">
        <v>226</v>
      </c>
      <c r="X450" s="438"/>
      <c r="Y450" s="438"/>
      <c r="Z450" s="438"/>
      <c r="AA450" s="438"/>
      <c r="AB450" s="438"/>
      <c r="AC450" s="101"/>
      <c r="AD450" s="101"/>
      <c r="AE450" s="447" t="s">
        <v>226</v>
      </c>
      <c r="AF450" s="438"/>
      <c r="AG450" s="438"/>
      <c r="AH450" s="438"/>
      <c r="AI450" s="438"/>
      <c r="AJ450" s="438"/>
      <c r="BH450" s="137"/>
      <c r="BI450" s="137"/>
      <c r="BJ450" s="137"/>
      <c r="BK450" s="137"/>
      <c r="BL450" s="137"/>
      <c r="BM450" s="137"/>
      <c r="BO450" s="137"/>
      <c r="BP450" s="137"/>
      <c r="BQ450" s="137"/>
      <c r="BR450" s="137"/>
      <c r="BS450" s="137"/>
      <c r="BT450" s="137"/>
      <c r="BU450" s="137"/>
    </row>
    <row r="451" spans="3:73" ht="19.5" customHeight="1" hidden="1" outlineLevel="1">
      <c r="C451" s="51" t="s">
        <v>537</v>
      </c>
      <c r="W451" s="427">
        <f>SUBTOTAL(9,W452:AB453)</f>
        <v>0</v>
      </c>
      <c r="X451" s="427"/>
      <c r="Y451" s="427"/>
      <c r="Z451" s="427"/>
      <c r="AA451" s="427"/>
      <c r="AB451" s="427"/>
      <c r="AE451" s="427">
        <f>SUBTOTAL(9,AE452:AJ453)</f>
        <v>0</v>
      </c>
      <c r="AF451" s="427"/>
      <c r="AG451" s="427"/>
      <c r="AH451" s="427"/>
      <c r="AI451" s="427"/>
      <c r="AJ451" s="427"/>
      <c r="AN451" s="51" t="s">
        <v>537</v>
      </c>
      <c r="BH451" s="427">
        <f>SUBTOTAL(9,BH452:BM453)</f>
        <v>0</v>
      </c>
      <c r="BI451" s="427"/>
      <c r="BJ451" s="427"/>
      <c r="BK451" s="427"/>
      <c r="BL451" s="427"/>
      <c r="BM451" s="427"/>
      <c r="BO451" s="427">
        <f>SUBTOTAL(9,BO452:BT453)</f>
        <v>0</v>
      </c>
      <c r="BP451" s="427"/>
      <c r="BQ451" s="427"/>
      <c r="BR451" s="427"/>
      <c r="BS451" s="427"/>
      <c r="BT451" s="427"/>
      <c r="BU451" s="52"/>
    </row>
    <row r="452" spans="3:73" ht="19.5" customHeight="1" hidden="1" outlineLevel="1">
      <c r="C452" s="151" t="s">
        <v>538</v>
      </c>
      <c r="W452" s="410"/>
      <c r="X452" s="410"/>
      <c r="Y452" s="410"/>
      <c r="Z452" s="410"/>
      <c r="AA452" s="410"/>
      <c r="AB452" s="410"/>
      <c r="AE452" s="410"/>
      <c r="AF452" s="410"/>
      <c r="AG452" s="410"/>
      <c r="AH452" s="410"/>
      <c r="AI452" s="410"/>
      <c r="AJ452" s="410"/>
      <c r="AN452" s="151" t="s">
        <v>538</v>
      </c>
      <c r="BH452" s="410"/>
      <c r="BI452" s="410"/>
      <c r="BJ452" s="410"/>
      <c r="BK452" s="410"/>
      <c r="BL452" s="410"/>
      <c r="BM452" s="410"/>
      <c r="BO452" s="410"/>
      <c r="BP452" s="410"/>
      <c r="BQ452" s="410"/>
      <c r="BR452" s="410"/>
      <c r="BS452" s="410"/>
      <c r="BT452" s="410"/>
      <c r="BU452" s="100"/>
    </row>
    <row r="453" spans="3:73" ht="19.5" customHeight="1" hidden="1" outlineLevel="1">
      <c r="C453" s="151" t="s">
        <v>539</v>
      </c>
      <c r="W453" s="410"/>
      <c r="X453" s="410"/>
      <c r="Y453" s="410"/>
      <c r="Z453" s="410"/>
      <c r="AA453" s="410"/>
      <c r="AB453" s="410"/>
      <c r="AE453" s="410"/>
      <c r="AF453" s="410"/>
      <c r="AG453" s="410"/>
      <c r="AH453" s="410"/>
      <c r="AI453" s="410"/>
      <c r="AJ453" s="410"/>
      <c r="AN453" s="151" t="s">
        <v>539</v>
      </c>
      <c r="BH453" s="410"/>
      <c r="BI453" s="410"/>
      <c r="BJ453" s="410"/>
      <c r="BK453" s="410"/>
      <c r="BL453" s="410"/>
      <c r="BM453" s="410"/>
      <c r="BO453" s="410"/>
      <c r="BP453" s="410"/>
      <c r="BQ453" s="410"/>
      <c r="BR453" s="410"/>
      <c r="BS453" s="410"/>
      <c r="BT453" s="410"/>
      <c r="BU453" s="100"/>
    </row>
    <row r="454" spans="3:73" ht="19.5" customHeight="1" hidden="1" outlineLevel="1">
      <c r="C454" s="51" t="s">
        <v>540</v>
      </c>
      <c r="W454" s="422">
        <f>SUBTOTAL(9,W456:AB458)</f>
        <v>0</v>
      </c>
      <c r="X454" s="422"/>
      <c r="Y454" s="422"/>
      <c r="Z454" s="422"/>
      <c r="AA454" s="422"/>
      <c r="AB454" s="422"/>
      <c r="AC454" s="141"/>
      <c r="AD454" s="141"/>
      <c r="AE454" s="422">
        <f>SUBTOTAL(9,AE456:AJ458)</f>
        <v>0</v>
      </c>
      <c r="AF454" s="422"/>
      <c r="AG454" s="422"/>
      <c r="AH454" s="422"/>
      <c r="AI454" s="422"/>
      <c r="AJ454" s="422"/>
      <c r="AN454" s="51" t="s">
        <v>540</v>
      </c>
      <c r="BH454" s="422">
        <f>SUBTOTAL(9,BH456:BM458)</f>
        <v>0</v>
      </c>
      <c r="BI454" s="422"/>
      <c r="BJ454" s="422"/>
      <c r="BK454" s="422"/>
      <c r="BL454" s="422"/>
      <c r="BM454" s="422"/>
      <c r="BN454" s="141"/>
      <c r="BO454" s="422">
        <f>SUBTOTAL(9,BO456:BT458)</f>
        <v>0</v>
      </c>
      <c r="BP454" s="422"/>
      <c r="BQ454" s="422"/>
      <c r="BR454" s="422"/>
      <c r="BS454" s="422"/>
      <c r="BT454" s="422"/>
      <c r="BU454" s="52"/>
    </row>
    <row r="455" spans="3:40" ht="19.5" customHeight="1" hidden="1" outlineLevel="1">
      <c r="C455" s="51" t="s">
        <v>541</v>
      </c>
      <c r="AN455" s="51" t="s">
        <v>541</v>
      </c>
    </row>
    <row r="456" spans="3:73" ht="19.5" customHeight="1" hidden="1" outlineLevel="1">
      <c r="C456" s="151" t="s">
        <v>542</v>
      </c>
      <c r="W456" s="410"/>
      <c r="X456" s="410"/>
      <c r="Y456" s="410"/>
      <c r="Z456" s="410"/>
      <c r="AA456" s="410"/>
      <c r="AB456" s="410"/>
      <c r="AE456" s="410"/>
      <c r="AF456" s="410"/>
      <c r="AG456" s="410"/>
      <c r="AH456" s="410"/>
      <c r="AI456" s="410"/>
      <c r="AJ456" s="410"/>
      <c r="AN456" s="151" t="s">
        <v>543</v>
      </c>
      <c r="BH456" s="410"/>
      <c r="BI456" s="410"/>
      <c r="BJ456" s="410"/>
      <c r="BK456" s="410"/>
      <c r="BL456" s="410"/>
      <c r="BM456" s="410"/>
      <c r="BO456" s="410"/>
      <c r="BP456" s="410"/>
      <c r="BQ456" s="410"/>
      <c r="BR456" s="410"/>
      <c r="BS456" s="410"/>
      <c r="BT456" s="410"/>
      <c r="BU456" s="100"/>
    </row>
    <row r="457" spans="3:73" ht="19.5" customHeight="1" hidden="1" outlineLevel="1">
      <c r="C457" s="151" t="s">
        <v>544</v>
      </c>
      <c r="W457" s="410"/>
      <c r="X457" s="410"/>
      <c r="Y457" s="410"/>
      <c r="Z457" s="410"/>
      <c r="AA457" s="410"/>
      <c r="AB457" s="410"/>
      <c r="AE457" s="410"/>
      <c r="AF457" s="410"/>
      <c r="AG457" s="410"/>
      <c r="AH457" s="410"/>
      <c r="AI457" s="410"/>
      <c r="AJ457" s="410"/>
      <c r="AN457" s="151" t="s">
        <v>544</v>
      </c>
      <c r="BH457" s="410"/>
      <c r="BI457" s="410"/>
      <c r="BJ457" s="410"/>
      <c r="BK457" s="410"/>
      <c r="BL457" s="410"/>
      <c r="BM457" s="410"/>
      <c r="BO457" s="410"/>
      <c r="BP457" s="410"/>
      <c r="BQ457" s="410"/>
      <c r="BR457" s="410"/>
      <c r="BS457" s="410"/>
      <c r="BT457" s="410"/>
      <c r="BU457" s="100"/>
    </row>
    <row r="458" spans="3:40" ht="19.5" customHeight="1" hidden="1" outlineLevel="1">
      <c r="C458" s="151" t="s">
        <v>545</v>
      </c>
      <c r="AN458" s="151" t="s">
        <v>545</v>
      </c>
    </row>
    <row r="459" spans="2:36" ht="19.5" customHeight="1" outlineLevel="1">
      <c r="B459" s="72" t="s">
        <v>546</v>
      </c>
      <c r="C459" s="53"/>
      <c r="D459" s="53"/>
      <c r="E459" s="53"/>
      <c r="F459" s="53"/>
      <c r="G459" s="53"/>
      <c r="H459" s="53"/>
      <c r="I459" s="53"/>
      <c r="J459" s="53"/>
      <c r="K459" s="53"/>
      <c r="L459" s="53"/>
      <c r="M459" s="53"/>
      <c r="N459" s="53"/>
      <c r="O459" s="53"/>
      <c r="P459" s="53"/>
      <c r="Q459" s="53"/>
      <c r="R459" s="53"/>
      <c r="S459" s="53"/>
      <c r="T459" s="140"/>
      <c r="W459" s="445" t="s">
        <v>391</v>
      </c>
      <c r="X459" s="445"/>
      <c r="Y459" s="445"/>
      <c r="Z459" s="445"/>
      <c r="AA459" s="445"/>
      <c r="AB459" s="445"/>
      <c r="AE459" s="446" t="s">
        <v>677</v>
      </c>
      <c r="AF459" s="446"/>
      <c r="AG459" s="446"/>
      <c r="AH459" s="446"/>
      <c r="AI459" s="446"/>
      <c r="AJ459" s="446"/>
    </row>
    <row r="460" spans="3:36" ht="19.5" customHeight="1" outlineLevel="1">
      <c r="C460" s="53"/>
      <c r="D460" s="72"/>
      <c r="E460" s="53"/>
      <c r="F460" s="53"/>
      <c r="G460" s="53"/>
      <c r="H460" s="53"/>
      <c r="I460" s="53"/>
      <c r="J460" s="53"/>
      <c r="K460" s="53"/>
      <c r="L460" s="53"/>
      <c r="M460" s="53"/>
      <c r="N460" s="53"/>
      <c r="O460" s="53"/>
      <c r="P460" s="53"/>
      <c r="Q460" s="53"/>
      <c r="R460" s="53"/>
      <c r="S460" s="53"/>
      <c r="T460" s="140"/>
      <c r="W460" s="437" t="s">
        <v>226</v>
      </c>
      <c r="X460" s="438"/>
      <c r="Y460" s="438"/>
      <c r="Z460" s="438"/>
      <c r="AA460" s="438"/>
      <c r="AB460" s="438"/>
      <c r="AC460" s="101"/>
      <c r="AD460" s="101"/>
      <c r="AE460" s="447" t="s">
        <v>226</v>
      </c>
      <c r="AF460" s="438"/>
      <c r="AG460" s="438"/>
      <c r="AH460" s="438"/>
      <c r="AI460" s="438"/>
      <c r="AJ460" s="438"/>
    </row>
    <row r="461" spans="3:36" ht="19.5" customHeight="1" outlineLevel="1">
      <c r="C461" s="150" t="s">
        <v>547</v>
      </c>
      <c r="D461" s="53"/>
      <c r="E461" s="53"/>
      <c r="F461" s="53"/>
      <c r="G461" s="53"/>
      <c r="H461" s="53"/>
      <c r="I461" s="53"/>
      <c r="J461" s="53"/>
      <c r="K461" s="53"/>
      <c r="L461" s="53"/>
      <c r="M461" s="53"/>
      <c r="N461" s="53"/>
      <c r="O461" s="53"/>
      <c r="P461" s="53"/>
      <c r="Q461" s="53"/>
      <c r="R461" s="53"/>
      <c r="S461" s="53"/>
      <c r="T461" s="140"/>
      <c r="W461" s="427">
        <v>1000000</v>
      </c>
      <c r="X461" s="427"/>
      <c r="Y461" s="427"/>
      <c r="Z461" s="427"/>
      <c r="AA461" s="427"/>
      <c r="AB461" s="427"/>
      <c r="AE461" s="427">
        <v>1000000</v>
      </c>
      <c r="AF461" s="427"/>
      <c r="AG461" s="427"/>
      <c r="AH461" s="427"/>
      <c r="AI461" s="427"/>
      <c r="AJ461" s="427"/>
    </row>
    <row r="462" spans="3:36" ht="19.5" customHeight="1" outlineLevel="1">
      <c r="C462" s="71" t="s">
        <v>548</v>
      </c>
      <c r="D462" s="53"/>
      <c r="E462" s="53"/>
      <c r="F462" s="53"/>
      <c r="G462" s="53"/>
      <c r="H462" s="53"/>
      <c r="I462" s="53"/>
      <c r="J462" s="53"/>
      <c r="K462" s="53"/>
      <c r="L462" s="53"/>
      <c r="M462" s="53"/>
      <c r="N462" s="53"/>
      <c r="O462" s="53"/>
      <c r="P462" s="53"/>
      <c r="Q462" s="53"/>
      <c r="R462" s="53"/>
      <c r="S462" s="53"/>
      <c r="T462" s="140"/>
      <c r="W462" s="410">
        <f>SUM(W463:AB464)</f>
        <v>1000000</v>
      </c>
      <c r="X462" s="410"/>
      <c r="Y462" s="410"/>
      <c r="Z462" s="410"/>
      <c r="AA462" s="410"/>
      <c r="AB462" s="410"/>
      <c r="AE462" s="410">
        <f>SUM(AE463:AJ464)</f>
        <v>1000000</v>
      </c>
      <c r="AF462" s="410"/>
      <c r="AG462" s="410"/>
      <c r="AH462" s="410"/>
      <c r="AI462" s="410"/>
      <c r="AJ462" s="410"/>
    </row>
    <row r="463" spans="1:76" s="185" customFormat="1" ht="19.5" customHeight="1" outlineLevel="1">
      <c r="A463" s="105"/>
      <c r="B463" s="105"/>
      <c r="C463" s="254"/>
      <c r="D463" s="255"/>
      <c r="E463" s="255"/>
      <c r="F463" s="181" t="s">
        <v>549</v>
      </c>
      <c r="G463" s="255"/>
      <c r="H463" s="255"/>
      <c r="I463" s="255"/>
      <c r="J463" s="255"/>
      <c r="K463" s="255"/>
      <c r="L463" s="255"/>
      <c r="M463" s="255"/>
      <c r="N463" s="255"/>
      <c r="O463" s="255"/>
      <c r="P463" s="255"/>
      <c r="Q463" s="255"/>
      <c r="R463" s="255"/>
      <c r="S463" s="255"/>
      <c r="T463" s="256"/>
      <c r="U463" s="151"/>
      <c r="V463" s="151"/>
      <c r="W463" s="425">
        <f>W461</f>
        <v>1000000</v>
      </c>
      <c r="X463" s="425"/>
      <c r="Y463" s="425"/>
      <c r="Z463" s="425"/>
      <c r="AA463" s="425"/>
      <c r="AB463" s="425"/>
      <c r="AC463" s="151"/>
      <c r="AD463" s="151"/>
      <c r="AE463" s="425">
        <v>1000000</v>
      </c>
      <c r="AF463" s="425"/>
      <c r="AG463" s="425"/>
      <c r="AH463" s="425"/>
      <c r="AI463" s="425"/>
      <c r="AJ463" s="425"/>
      <c r="AL463" s="105"/>
      <c r="AM463" s="105"/>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c r="BI463" s="151"/>
      <c r="BJ463" s="151"/>
      <c r="BK463" s="151"/>
      <c r="BL463" s="151"/>
      <c r="BM463" s="151"/>
      <c r="BN463" s="151"/>
      <c r="BO463" s="151"/>
      <c r="BP463" s="151"/>
      <c r="BQ463" s="151"/>
      <c r="BR463" s="151"/>
      <c r="BS463" s="151"/>
      <c r="BT463" s="151"/>
      <c r="BU463" s="151"/>
      <c r="BV463" s="189"/>
      <c r="BW463" s="189"/>
      <c r="BX463" s="190"/>
    </row>
    <row r="464" spans="1:76" s="185" customFormat="1" ht="19.5" customHeight="1" outlineLevel="1">
      <c r="A464" s="105"/>
      <c r="B464" s="105"/>
      <c r="C464" s="254"/>
      <c r="D464" s="255"/>
      <c r="E464" s="255"/>
      <c r="F464" s="181" t="s">
        <v>550</v>
      </c>
      <c r="G464" s="255"/>
      <c r="H464" s="255"/>
      <c r="I464" s="255"/>
      <c r="J464" s="255"/>
      <c r="K464" s="255"/>
      <c r="L464" s="255"/>
      <c r="M464" s="255"/>
      <c r="N464" s="255"/>
      <c r="O464" s="255"/>
      <c r="P464" s="255"/>
      <c r="Q464" s="255"/>
      <c r="R464" s="255"/>
      <c r="S464" s="255"/>
      <c r="T464" s="256"/>
      <c r="U464" s="151"/>
      <c r="V464" s="151"/>
      <c r="W464" s="425">
        <v>0</v>
      </c>
      <c r="X464" s="425"/>
      <c r="Y464" s="425"/>
      <c r="Z464" s="425"/>
      <c r="AA464" s="425"/>
      <c r="AB464" s="425"/>
      <c r="AC464" s="151"/>
      <c r="AD464" s="151"/>
      <c r="AE464" s="425">
        <v>0</v>
      </c>
      <c r="AF464" s="425"/>
      <c r="AG464" s="425"/>
      <c r="AH464" s="425"/>
      <c r="AI464" s="425"/>
      <c r="AJ464" s="425"/>
      <c r="AL464" s="105"/>
      <c r="AM464" s="105"/>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c r="BI464" s="151"/>
      <c r="BJ464" s="151"/>
      <c r="BK464" s="151"/>
      <c r="BL464" s="151"/>
      <c r="BM464" s="151"/>
      <c r="BN464" s="151"/>
      <c r="BO464" s="151"/>
      <c r="BP464" s="151"/>
      <c r="BQ464" s="151"/>
      <c r="BR464" s="151"/>
      <c r="BS464" s="151"/>
      <c r="BT464" s="151"/>
      <c r="BU464" s="151"/>
      <c r="BV464" s="189"/>
      <c r="BW464" s="189"/>
      <c r="BX464" s="190"/>
    </row>
    <row r="465" spans="3:36" ht="19.5" customHeight="1" outlineLevel="1">
      <c r="C465" s="71" t="s">
        <v>551</v>
      </c>
      <c r="D465" s="53"/>
      <c r="E465" s="53"/>
      <c r="F465" s="53"/>
      <c r="G465" s="53"/>
      <c r="H465" s="53"/>
      <c r="I465" s="53"/>
      <c r="J465" s="53"/>
      <c r="K465" s="53"/>
      <c r="L465" s="53"/>
      <c r="M465" s="53"/>
      <c r="N465" s="53"/>
      <c r="O465" s="53"/>
      <c r="P465" s="53"/>
      <c r="Q465" s="53"/>
      <c r="R465" s="53"/>
      <c r="S465" s="53"/>
      <c r="T465" s="140"/>
      <c r="W465" s="410"/>
      <c r="X465" s="410"/>
      <c r="Y465" s="410"/>
      <c r="Z465" s="410"/>
      <c r="AA465" s="410"/>
      <c r="AB465" s="410"/>
      <c r="AE465" s="410"/>
      <c r="AF465" s="410"/>
      <c r="AG465" s="410"/>
      <c r="AH465" s="410"/>
      <c r="AI465" s="410"/>
      <c r="AJ465" s="410"/>
    </row>
    <row r="466" spans="3:36" ht="19.5" customHeight="1" outlineLevel="1">
      <c r="C466" s="71" t="s">
        <v>552</v>
      </c>
      <c r="D466" s="53"/>
      <c r="E466" s="53"/>
      <c r="F466" s="53"/>
      <c r="G466" s="53"/>
      <c r="H466" s="53"/>
      <c r="I466" s="53"/>
      <c r="J466" s="53"/>
      <c r="K466" s="53"/>
      <c r="L466" s="53"/>
      <c r="M466" s="53"/>
      <c r="N466" s="53"/>
      <c r="O466" s="53"/>
      <c r="P466" s="53"/>
      <c r="Q466" s="53"/>
      <c r="R466" s="53"/>
      <c r="S466" s="53"/>
      <c r="T466" s="140"/>
      <c r="W466" s="410">
        <f>W467</f>
        <v>1000000</v>
      </c>
      <c r="X466" s="410"/>
      <c r="Y466" s="410"/>
      <c r="Z466" s="410"/>
      <c r="AA466" s="410"/>
      <c r="AB466" s="410"/>
      <c r="AE466" s="410">
        <f>AE467</f>
        <v>1000000</v>
      </c>
      <c r="AF466" s="410"/>
      <c r="AG466" s="410"/>
      <c r="AH466" s="410"/>
      <c r="AI466" s="410"/>
      <c r="AJ466" s="410"/>
    </row>
    <row r="467" spans="1:76" s="185" customFormat="1" ht="19.5" customHeight="1" outlineLevel="1">
      <c r="A467" s="105"/>
      <c r="B467" s="105"/>
      <c r="C467" s="151"/>
      <c r="D467" s="151"/>
      <c r="E467" s="151"/>
      <c r="F467" s="181" t="s">
        <v>549</v>
      </c>
      <c r="G467" s="151"/>
      <c r="H467" s="151"/>
      <c r="I467" s="151"/>
      <c r="J467" s="151"/>
      <c r="K467" s="151"/>
      <c r="L467" s="151"/>
      <c r="M467" s="151"/>
      <c r="N467" s="151"/>
      <c r="O467" s="151"/>
      <c r="P467" s="151"/>
      <c r="Q467" s="151"/>
      <c r="R467" s="151"/>
      <c r="S467" s="151"/>
      <c r="T467" s="151"/>
      <c r="U467" s="151"/>
      <c r="V467" s="151"/>
      <c r="W467" s="443">
        <f>W463</f>
        <v>1000000</v>
      </c>
      <c r="X467" s="444"/>
      <c r="Y467" s="444"/>
      <c r="Z467" s="444"/>
      <c r="AA467" s="444"/>
      <c r="AB467" s="444"/>
      <c r="AC467" s="151"/>
      <c r="AD467" s="151"/>
      <c r="AE467" s="443">
        <f>AE463</f>
        <v>1000000</v>
      </c>
      <c r="AF467" s="444"/>
      <c r="AG467" s="444"/>
      <c r="AH467" s="444"/>
      <c r="AI467" s="444"/>
      <c r="AJ467" s="444"/>
      <c r="AL467" s="105"/>
      <c r="AM467" s="105"/>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c r="BI467" s="151"/>
      <c r="BJ467" s="151"/>
      <c r="BK467" s="151"/>
      <c r="BL467" s="151"/>
      <c r="BM467" s="151"/>
      <c r="BN467" s="151"/>
      <c r="BO467" s="151"/>
      <c r="BP467" s="151"/>
      <c r="BQ467" s="151"/>
      <c r="BR467" s="151"/>
      <c r="BS467" s="151"/>
      <c r="BT467" s="151"/>
      <c r="BU467" s="151"/>
      <c r="BV467" s="189"/>
      <c r="BW467" s="189"/>
      <c r="BX467" s="190"/>
    </row>
    <row r="468" spans="1:76" s="185" customFormat="1" ht="19.5" customHeight="1" outlineLevel="1">
      <c r="A468" s="105"/>
      <c r="B468" s="105"/>
      <c r="C468" s="151"/>
      <c r="D468" s="151"/>
      <c r="E468" s="151"/>
      <c r="F468" s="181" t="s">
        <v>550</v>
      </c>
      <c r="G468" s="151"/>
      <c r="H468" s="151"/>
      <c r="I468" s="151"/>
      <c r="J468" s="151"/>
      <c r="K468" s="151"/>
      <c r="L468" s="151"/>
      <c r="M468" s="151"/>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c r="AI468" s="151"/>
      <c r="AJ468" s="151"/>
      <c r="AL468" s="105"/>
      <c r="AM468" s="105"/>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c r="BI468" s="151"/>
      <c r="BJ468" s="151"/>
      <c r="BK468" s="151"/>
      <c r="BL468" s="151"/>
      <c r="BM468" s="151"/>
      <c r="BN468" s="151"/>
      <c r="BO468" s="151"/>
      <c r="BP468" s="151"/>
      <c r="BQ468" s="151"/>
      <c r="BR468" s="151"/>
      <c r="BS468" s="151"/>
      <c r="BT468" s="151"/>
      <c r="BU468" s="151"/>
      <c r="BV468" s="189"/>
      <c r="BW468" s="189"/>
      <c r="BX468" s="190"/>
    </row>
    <row r="469" spans="3:6" ht="19.5" customHeight="1" outlineLevel="1">
      <c r="C469" s="51" t="s">
        <v>553</v>
      </c>
      <c r="F469" s="71"/>
    </row>
    <row r="471" spans="3:37" ht="19.5" customHeight="1" outlineLevel="1">
      <c r="C471" s="72" t="s">
        <v>554</v>
      </c>
      <c r="G471" s="71"/>
      <c r="AK471" s="51"/>
    </row>
    <row r="472" spans="3:37" ht="19.5" customHeight="1" outlineLevel="1">
      <c r="C472" s="72"/>
      <c r="G472" s="71"/>
      <c r="W472" s="436" t="s">
        <v>474</v>
      </c>
      <c r="X472" s="436"/>
      <c r="Y472" s="436"/>
      <c r="Z472" s="436"/>
      <c r="AA472" s="436"/>
      <c r="AB472" s="436"/>
      <c r="AC472" s="436"/>
      <c r="AD472" s="415" t="s">
        <v>473</v>
      </c>
      <c r="AE472" s="415"/>
      <c r="AF472" s="415"/>
      <c r="AG472" s="415"/>
      <c r="AH472" s="415"/>
      <c r="AI472" s="415"/>
      <c r="AJ472" s="415"/>
      <c r="AK472" s="141"/>
    </row>
    <row r="473" spans="3:37" ht="19.5" customHeight="1" outlineLevel="1">
      <c r="C473" s="72"/>
      <c r="G473" s="71"/>
      <c r="X473" s="437" t="s">
        <v>226</v>
      </c>
      <c r="Y473" s="438"/>
      <c r="Z473" s="438"/>
      <c r="AA473" s="438"/>
      <c r="AB473" s="438"/>
      <c r="AC473" s="438"/>
      <c r="AD473" s="257"/>
      <c r="AE473" s="257"/>
      <c r="AF473" s="437" t="s">
        <v>226</v>
      </c>
      <c r="AG473" s="438"/>
      <c r="AH473" s="438"/>
      <c r="AI473" s="438"/>
      <c r="AJ473" s="438"/>
      <c r="AK473" s="438"/>
    </row>
    <row r="474" spans="3:37" ht="19.5" customHeight="1" outlineLevel="1">
      <c r="C474" s="72"/>
      <c r="D474" s="353" t="s">
        <v>555</v>
      </c>
      <c r="E474" s="439"/>
      <c r="F474" s="439"/>
      <c r="G474" s="439"/>
      <c r="H474" s="439"/>
      <c r="I474" s="439"/>
      <c r="J474" s="439"/>
      <c r="K474" s="439"/>
      <c r="L474" s="439"/>
      <c r="M474" s="439"/>
      <c r="N474" s="439"/>
      <c r="O474" s="439"/>
      <c r="P474" s="439"/>
      <c r="Q474" s="439"/>
      <c r="R474" s="439"/>
      <c r="S474" s="439"/>
      <c r="T474" s="439"/>
      <c r="U474" s="439"/>
      <c r="V474" s="439"/>
      <c r="W474" s="439"/>
      <c r="X474" s="440">
        <v>4456759374</v>
      </c>
      <c r="Y474" s="441"/>
      <c r="Z474" s="441"/>
      <c r="AA474" s="441"/>
      <c r="AB474" s="441"/>
      <c r="AC474" s="441"/>
      <c r="AD474" s="141"/>
      <c r="AE474" s="258"/>
      <c r="AF474" s="442">
        <v>4771605044</v>
      </c>
      <c r="AG474" s="442"/>
      <c r="AH474" s="442"/>
      <c r="AI474" s="442"/>
      <c r="AJ474" s="442"/>
      <c r="AK474" s="442"/>
    </row>
    <row r="475" spans="3:37" ht="30.75" customHeight="1" outlineLevel="1">
      <c r="C475" s="72"/>
      <c r="D475" s="353" t="s">
        <v>556</v>
      </c>
      <c r="E475" s="353"/>
      <c r="F475" s="353"/>
      <c r="G475" s="353"/>
      <c r="H475" s="353"/>
      <c r="I475" s="353"/>
      <c r="J475" s="353"/>
      <c r="K475" s="353"/>
      <c r="L475" s="353"/>
      <c r="M475" s="353"/>
      <c r="N475" s="353"/>
      <c r="O475" s="353"/>
      <c r="P475" s="353"/>
      <c r="Q475" s="353"/>
      <c r="R475" s="353"/>
      <c r="S475" s="353"/>
      <c r="T475" s="353"/>
      <c r="U475" s="353"/>
      <c r="V475" s="353"/>
      <c r="W475" s="353"/>
      <c r="X475" s="436"/>
      <c r="Y475" s="435"/>
      <c r="Z475" s="435"/>
      <c r="AA475" s="435"/>
      <c r="AB475" s="435"/>
      <c r="AC475" s="435"/>
      <c r="AD475" s="257"/>
      <c r="AE475" s="258"/>
      <c r="AF475" s="259"/>
      <c r="AG475" s="259"/>
      <c r="AH475" s="259"/>
      <c r="AI475" s="259"/>
      <c r="AJ475" s="259"/>
      <c r="AK475" s="51"/>
    </row>
    <row r="476" spans="3:37" ht="19.5" customHeight="1" outlineLevel="1">
      <c r="C476" s="72"/>
      <c r="D476" s="51" t="s">
        <v>557</v>
      </c>
      <c r="G476" s="71"/>
      <c r="X476" s="436"/>
      <c r="Y476" s="435"/>
      <c r="Z476" s="435"/>
      <c r="AA476" s="435"/>
      <c r="AB476" s="435"/>
      <c r="AC476" s="435"/>
      <c r="AD476" s="257"/>
      <c r="AE476" s="258"/>
      <c r="AF476" s="259"/>
      <c r="AG476" s="259"/>
      <c r="AH476" s="259"/>
      <c r="AI476" s="259"/>
      <c r="AJ476" s="259"/>
      <c r="AK476" s="51"/>
    </row>
    <row r="477" spans="3:37" ht="19.5" customHeight="1" outlineLevel="1">
      <c r="C477" s="72"/>
      <c r="D477" s="51" t="s">
        <v>558</v>
      </c>
      <c r="G477" s="71"/>
      <c r="X477" s="436"/>
      <c r="Y477" s="435"/>
      <c r="Z477" s="435"/>
      <c r="AA477" s="435"/>
      <c r="AB477" s="435"/>
      <c r="AC477" s="435"/>
      <c r="AD477" s="257"/>
      <c r="AE477" s="258"/>
      <c r="AF477" s="259"/>
      <c r="AG477" s="259"/>
      <c r="AH477" s="259"/>
      <c r="AI477" s="259"/>
      <c r="AJ477" s="259"/>
      <c r="AK477" s="51"/>
    </row>
    <row r="478" spans="3:37" ht="19.5" customHeight="1" outlineLevel="1">
      <c r="C478" s="72"/>
      <c r="D478" s="353" t="s">
        <v>559</v>
      </c>
      <c r="E478" s="353"/>
      <c r="F478" s="353"/>
      <c r="G478" s="353"/>
      <c r="H478" s="353"/>
      <c r="I478" s="353"/>
      <c r="J478" s="353"/>
      <c r="K478" s="353"/>
      <c r="L478" s="353"/>
      <c r="M478" s="353"/>
      <c r="N478" s="353"/>
      <c r="O478" s="353"/>
      <c r="P478" s="353"/>
      <c r="Q478" s="353"/>
      <c r="R478" s="353"/>
      <c r="S478" s="353"/>
      <c r="T478" s="353"/>
      <c r="U478" s="353"/>
      <c r="V478" s="353"/>
      <c r="W478" s="353"/>
      <c r="X478" s="436"/>
      <c r="Y478" s="435"/>
      <c r="Z478" s="435"/>
      <c r="AA478" s="435"/>
      <c r="AB478" s="435"/>
      <c r="AC478" s="435"/>
      <c r="AD478" s="257"/>
      <c r="AE478" s="258"/>
      <c r="AF478" s="259"/>
      <c r="AG478" s="259"/>
      <c r="AH478" s="259"/>
      <c r="AI478" s="259"/>
      <c r="AJ478" s="259"/>
      <c r="AK478" s="51"/>
    </row>
    <row r="479" spans="3:37" ht="19.5" customHeight="1" outlineLevel="1">
      <c r="C479" s="72"/>
      <c r="D479" s="51" t="s">
        <v>560</v>
      </c>
      <c r="G479" s="71"/>
      <c r="X479" s="434">
        <v>1000000</v>
      </c>
      <c r="Y479" s="435"/>
      <c r="Z479" s="435"/>
      <c r="AA479" s="435"/>
      <c r="AB479" s="435"/>
      <c r="AC479" s="435"/>
      <c r="AD479" s="257"/>
      <c r="AE479" s="258"/>
      <c r="AF479" s="434">
        <v>1000000</v>
      </c>
      <c r="AG479" s="435"/>
      <c r="AH479" s="435"/>
      <c r="AI479" s="435"/>
      <c r="AJ479" s="435"/>
      <c r="AK479" s="435"/>
    </row>
    <row r="480" spans="3:37" ht="19.5" customHeight="1" outlineLevel="1">
      <c r="C480" s="72"/>
      <c r="D480" s="51" t="s">
        <v>561</v>
      </c>
      <c r="G480" s="71"/>
      <c r="X480" s="434">
        <f>X474/X479</f>
        <v>4456.759374</v>
      </c>
      <c r="Y480" s="435"/>
      <c r="Z480" s="435"/>
      <c r="AA480" s="435"/>
      <c r="AB480" s="435"/>
      <c r="AC480" s="435"/>
      <c r="AD480" s="257"/>
      <c r="AE480" s="258"/>
      <c r="AF480" s="434">
        <f>AF474/AF479</f>
        <v>4771.605044</v>
      </c>
      <c r="AG480" s="435"/>
      <c r="AH480" s="435"/>
      <c r="AI480" s="435"/>
      <c r="AJ480" s="435"/>
      <c r="AK480" s="435"/>
    </row>
    <row r="481" ht="19.5" customHeight="1" outlineLevel="1">
      <c r="F481" s="71"/>
    </row>
    <row r="482" spans="1:6" ht="19.5" customHeight="1" outlineLevel="1">
      <c r="A482" s="72" t="s">
        <v>562</v>
      </c>
      <c r="F482" s="71"/>
    </row>
    <row r="483" spans="1:40" ht="19.5" customHeight="1">
      <c r="A483" s="72">
        <v>25</v>
      </c>
      <c r="B483" s="72" t="s">
        <v>223</v>
      </c>
      <c r="C483" s="106" t="s">
        <v>563</v>
      </c>
      <c r="AL483" s="72">
        <v>24</v>
      </c>
      <c r="AM483" s="72" t="s">
        <v>223</v>
      </c>
      <c r="AN483" s="106" t="s">
        <v>564</v>
      </c>
    </row>
    <row r="484" spans="18:73" ht="19.5" customHeight="1">
      <c r="R484" s="141"/>
      <c r="S484" s="429"/>
      <c r="T484" s="429"/>
      <c r="U484" s="141"/>
      <c r="W484" s="415" t="s">
        <v>474</v>
      </c>
      <c r="X484" s="416"/>
      <c r="Y484" s="416"/>
      <c r="Z484" s="416"/>
      <c r="AA484" s="416"/>
      <c r="AB484" s="416"/>
      <c r="AD484" s="415" t="s">
        <v>473</v>
      </c>
      <c r="AE484" s="415"/>
      <c r="AF484" s="415"/>
      <c r="AG484" s="415"/>
      <c r="AH484" s="415"/>
      <c r="AI484" s="415"/>
      <c r="AJ484" s="415"/>
      <c r="BH484" s="418" t="s">
        <v>196</v>
      </c>
      <c r="BI484" s="418"/>
      <c r="BJ484" s="418"/>
      <c r="BK484" s="418"/>
      <c r="BL484" s="418"/>
      <c r="BM484" s="418"/>
      <c r="BO484" s="418" t="s">
        <v>197</v>
      </c>
      <c r="BP484" s="418"/>
      <c r="BQ484" s="418"/>
      <c r="BR484" s="418"/>
      <c r="BS484" s="418"/>
      <c r="BT484" s="418"/>
      <c r="BU484" s="79"/>
    </row>
    <row r="485" spans="18:73" ht="19.5" customHeight="1">
      <c r="R485" s="141"/>
      <c r="S485" s="132"/>
      <c r="T485" s="132"/>
      <c r="U485" s="141"/>
      <c r="W485" s="417" t="s">
        <v>226</v>
      </c>
      <c r="X485" s="418"/>
      <c r="Y485" s="418"/>
      <c r="Z485" s="418"/>
      <c r="AA485" s="418"/>
      <c r="AB485" s="418"/>
      <c r="AC485" s="141"/>
      <c r="AD485" s="141"/>
      <c r="AE485" s="417" t="s">
        <v>226</v>
      </c>
      <c r="AF485" s="418"/>
      <c r="AG485" s="418"/>
      <c r="AH485" s="418"/>
      <c r="AI485" s="418"/>
      <c r="AJ485" s="418"/>
      <c r="BH485" s="79"/>
      <c r="BI485" s="79"/>
      <c r="BJ485" s="79"/>
      <c r="BK485" s="79"/>
      <c r="BL485" s="79"/>
      <c r="BM485" s="79"/>
      <c r="BO485" s="79"/>
      <c r="BP485" s="79"/>
      <c r="BQ485" s="79"/>
      <c r="BR485" s="79"/>
      <c r="BS485" s="79"/>
      <c r="BT485" s="79"/>
      <c r="BU485" s="79"/>
    </row>
    <row r="486" spans="3:73" ht="19.5" customHeight="1">
      <c r="C486" s="51" t="s">
        <v>565</v>
      </c>
      <c r="R486" s="415"/>
      <c r="S486" s="415"/>
      <c r="T486" s="415"/>
      <c r="U486" s="415"/>
      <c r="W486" s="433">
        <f>SUBTOTAL(9,W487:AB488)</f>
        <v>29802354704</v>
      </c>
      <c r="X486" s="433"/>
      <c r="Y486" s="433"/>
      <c r="Z486" s="433"/>
      <c r="AA486" s="433"/>
      <c r="AB486" s="433"/>
      <c r="AC486" s="52"/>
      <c r="AD486" s="52"/>
      <c r="AE486" s="433">
        <f>SUBTOTAL(9,AE487:AJ488)</f>
        <v>27766734997</v>
      </c>
      <c r="AF486" s="433"/>
      <c r="AG486" s="433"/>
      <c r="AH486" s="433"/>
      <c r="AI486" s="433"/>
      <c r="AJ486" s="433"/>
      <c r="AN486" s="151" t="s">
        <v>566</v>
      </c>
      <c r="BH486" s="424"/>
      <c r="BI486" s="424"/>
      <c r="BJ486" s="424"/>
      <c r="BK486" s="424"/>
      <c r="BL486" s="424"/>
      <c r="BM486" s="424"/>
      <c r="BN486" s="52"/>
      <c r="BO486" s="424"/>
      <c r="BP486" s="424"/>
      <c r="BQ486" s="424"/>
      <c r="BR486" s="424"/>
      <c r="BS486" s="424"/>
      <c r="BT486" s="424"/>
      <c r="BU486" s="54"/>
    </row>
    <row r="487" spans="3:74" ht="19.5" customHeight="1">
      <c r="C487" s="260" t="s">
        <v>567</v>
      </c>
      <c r="R487" s="78"/>
      <c r="S487" s="78"/>
      <c r="T487" s="78"/>
      <c r="U487" s="78"/>
      <c r="W487" s="424">
        <v>29802354704</v>
      </c>
      <c r="X487" s="424"/>
      <c r="Y487" s="424"/>
      <c r="Z487" s="424"/>
      <c r="AA487" s="424"/>
      <c r="AB487" s="424"/>
      <c r="AC487" s="52"/>
      <c r="AD487" s="52"/>
      <c r="AE487" s="424">
        <v>27766734997</v>
      </c>
      <c r="AF487" s="424"/>
      <c r="AG487" s="424"/>
      <c r="AH487" s="424"/>
      <c r="AI487" s="424"/>
      <c r="AJ487" s="424"/>
      <c r="AN487" s="151"/>
      <c r="BH487" s="54"/>
      <c r="BI487" s="54"/>
      <c r="BJ487" s="54"/>
      <c r="BK487" s="54"/>
      <c r="BL487" s="54"/>
      <c r="BM487" s="54"/>
      <c r="BN487" s="52"/>
      <c r="BO487" s="54"/>
      <c r="BP487" s="54"/>
      <c r="BQ487" s="54"/>
      <c r="BR487" s="54"/>
      <c r="BS487" s="54"/>
      <c r="BT487" s="54"/>
      <c r="BU487" s="54"/>
      <c r="BV487" s="143"/>
    </row>
    <row r="488" spans="3:73" ht="19.5" customHeight="1">
      <c r="C488" s="260" t="s">
        <v>568</v>
      </c>
      <c r="R488" s="78"/>
      <c r="S488" s="78"/>
      <c r="T488" s="78"/>
      <c r="U488" s="78"/>
      <c r="W488" s="424"/>
      <c r="X488" s="424"/>
      <c r="Y488" s="424"/>
      <c r="Z488" s="424"/>
      <c r="AA488" s="424"/>
      <c r="AB488" s="424"/>
      <c r="AC488" s="52"/>
      <c r="AD488" s="52"/>
      <c r="AE488" s="424"/>
      <c r="AF488" s="424"/>
      <c r="AG488" s="424"/>
      <c r="AH488" s="424"/>
      <c r="AI488" s="424"/>
      <c r="AJ488" s="424"/>
      <c r="AN488" s="151"/>
      <c r="BH488" s="54"/>
      <c r="BI488" s="54"/>
      <c r="BJ488" s="54"/>
      <c r="BK488" s="54"/>
      <c r="BL488" s="54"/>
      <c r="BM488" s="54"/>
      <c r="BN488" s="52"/>
      <c r="BO488" s="54"/>
      <c r="BP488" s="54"/>
      <c r="BQ488" s="54"/>
      <c r="BR488" s="54"/>
      <c r="BS488" s="54"/>
      <c r="BT488" s="54"/>
      <c r="BU488" s="54"/>
    </row>
    <row r="489" spans="3:73" ht="19.5" customHeight="1">
      <c r="C489" s="71" t="s">
        <v>569</v>
      </c>
      <c r="D489" s="254"/>
      <c r="E489" s="254"/>
      <c r="F489" s="254"/>
      <c r="G489" s="254"/>
      <c r="H489" s="254"/>
      <c r="I489" s="254"/>
      <c r="J489" s="254"/>
      <c r="K489" s="254"/>
      <c r="L489" s="71"/>
      <c r="M489" s="71"/>
      <c r="N489" s="71"/>
      <c r="O489" s="71"/>
      <c r="R489" s="78"/>
      <c r="S489" s="78"/>
      <c r="T489" s="78"/>
      <c r="U489" s="78"/>
      <c r="W489" s="432"/>
      <c r="X489" s="432"/>
      <c r="Y489" s="432"/>
      <c r="Z489" s="432"/>
      <c r="AA489" s="432"/>
      <c r="AB489" s="432"/>
      <c r="AC489" s="52"/>
      <c r="AD489" s="52"/>
      <c r="AE489" s="432"/>
      <c r="AF489" s="432"/>
      <c r="AG489" s="432"/>
      <c r="AH489" s="432"/>
      <c r="AI489" s="432"/>
      <c r="AJ489" s="432"/>
      <c r="AN489" s="151"/>
      <c r="BH489" s="54"/>
      <c r="BI489" s="54"/>
      <c r="BJ489" s="54"/>
      <c r="BK489" s="54"/>
      <c r="BL489" s="54"/>
      <c r="BM489" s="54"/>
      <c r="BN489" s="52"/>
      <c r="BO489" s="54"/>
      <c r="BP489" s="54"/>
      <c r="BQ489" s="54"/>
      <c r="BR489" s="54"/>
      <c r="BS489" s="54"/>
      <c r="BT489" s="54"/>
      <c r="BU489" s="54"/>
    </row>
    <row r="490" spans="3:75" ht="19.5" customHeight="1" thickBot="1">
      <c r="C490" s="423" t="s">
        <v>233</v>
      </c>
      <c r="D490" s="423"/>
      <c r="E490" s="423"/>
      <c r="F490" s="423"/>
      <c r="G490" s="423"/>
      <c r="H490" s="423"/>
      <c r="I490" s="423"/>
      <c r="J490" s="423"/>
      <c r="K490" s="423"/>
      <c r="L490" s="423"/>
      <c r="M490" s="423"/>
      <c r="N490" s="423"/>
      <c r="O490" s="423"/>
      <c r="P490" s="423"/>
      <c r="Q490" s="423"/>
      <c r="R490" s="423"/>
      <c r="S490" s="423"/>
      <c r="T490" s="140"/>
      <c r="W490" s="411">
        <f>SUBTOTAL(9,W486:AB489)</f>
        <v>29802354704</v>
      </c>
      <c r="X490" s="411"/>
      <c r="Y490" s="411"/>
      <c r="Z490" s="411"/>
      <c r="AA490" s="411"/>
      <c r="AB490" s="411"/>
      <c r="AE490" s="411">
        <f>SUBTOTAL(9,AE486:AJ489)</f>
        <v>27766734997</v>
      </c>
      <c r="AF490" s="411"/>
      <c r="AG490" s="411"/>
      <c r="AH490" s="411"/>
      <c r="AI490" s="411"/>
      <c r="AJ490" s="411"/>
      <c r="AN490" s="151"/>
      <c r="BH490" s="54"/>
      <c r="BI490" s="54"/>
      <c r="BJ490" s="54"/>
      <c r="BK490" s="54"/>
      <c r="BL490" s="54"/>
      <c r="BM490" s="54"/>
      <c r="BN490" s="52"/>
      <c r="BO490" s="54"/>
      <c r="BP490" s="54"/>
      <c r="BQ490" s="54"/>
      <c r="BR490" s="54"/>
      <c r="BS490" s="54"/>
      <c r="BT490" s="54"/>
      <c r="BU490" s="54"/>
      <c r="BV490" s="143"/>
      <c r="BW490" s="143"/>
    </row>
    <row r="491" spans="3:75" ht="14.25" customHeight="1" thickTop="1">
      <c r="C491" s="133"/>
      <c r="D491" s="151"/>
      <c r="R491" s="78"/>
      <c r="S491" s="78"/>
      <c r="T491" s="78"/>
      <c r="U491" s="78"/>
      <c r="W491" s="54"/>
      <c r="X491" s="54"/>
      <c r="Y491" s="54"/>
      <c r="Z491" s="54"/>
      <c r="AA491" s="54"/>
      <c r="AB491" s="54"/>
      <c r="AC491" s="52"/>
      <c r="AD491" s="52"/>
      <c r="AE491" s="54"/>
      <c r="AF491" s="54"/>
      <c r="AG491" s="54"/>
      <c r="AH491" s="54"/>
      <c r="AI491" s="54"/>
      <c r="AJ491" s="54"/>
      <c r="AN491" s="151"/>
      <c r="BH491" s="54"/>
      <c r="BI491" s="54"/>
      <c r="BJ491" s="54"/>
      <c r="BK491" s="54"/>
      <c r="BL491" s="54"/>
      <c r="BM491" s="54"/>
      <c r="BN491" s="52"/>
      <c r="BO491" s="54"/>
      <c r="BP491" s="54"/>
      <c r="BQ491" s="54"/>
      <c r="BR491" s="54"/>
      <c r="BS491" s="54"/>
      <c r="BT491" s="54"/>
      <c r="BU491" s="54"/>
      <c r="BV491" s="143"/>
      <c r="BW491" s="261"/>
    </row>
    <row r="492" spans="1:75" ht="19.5" customHeight="1" outlineLevel="1">
      <c r="A492" s="72">
        <v>26</v>
      </c>
      <c r="B492" s="72" t="s">
        <v>223</v>
      </c>
      <c r="C492" s="200" t="s">
        <v>570</v>
      </c>
      <c r="D492" s="151"/>
      <c r="R492" s="78"/>
      <c r="S492" s="78"/>
      <c r="T492" s="78"/>
      <c r="U492" s="78"/>
      <c r="W492" s="54"/>
      <c r="X492" s="54"/>
      <c r="Y492" s="54"/>
      <c r="Z492" s="54"/>
      <c r="AA492" s="54"/>
      <c r="AB492" s="54"/>
      <c r="AC492" s="52"/>
      <c r="AD492" s="52"/>
      <c r="AE492" s="54"/>
      <c r="AF492" s="54"/>
      <c r="AG492" s="54"/>
      <c r="AH492" s="54"/>
      <c r="AI492" s="54"/>
      <c r="AJ492" s="54"/>
      <c r="AN492" s="151"/>
      <c r="BH492" s="54"/>
      <c r="BI492" s="54"/>
      <c r="BJ492" s="54"/>
      <c r="BK492" s="54"/>
      <c r="BL492" s="54"/>
      <c r="BM492" s="54"/>
      <c r="BN492" s="52"/>
      <c r="BO492" s="54"/>
      <c r="BP492" s="54"/>
      <c r="BQ492" s="54"/>
      <c r="BR492" s="54"/>
      <c r="BS492" s="54"/>
      <c r="BT492" s="54"/>
      <c r="BU492" s="54"/>
      <c r="BW492" s="262"/>
    </row>
    <row r="493" spans="3:73" ht="19.5" customHeight="1" outlineLevel="1">
      <c r="C493" s="133"/>
      <c r="D493" s="151"/>
      <c r="R493" s="78"/>
      <c r="S493" s="78"/>
      <c r="T493" s="78"/>
      <c r="U493" s="78"/>
      <c r="V493" s="415" t="s">
        <v>474</v>
      </c>
      <c r="W493" s="415"/>
      <c r="X493" s="415"/>
      <c r="Y493" s="415"/>
      <c r="Z493" s="415"/>
      <c r="AA493" s="415"/>
      <c r="AB493" s="415"/>
      <c r="AD493" s="415" t="s">
        <v>473</v>
      </c>
      <c r="AE493" s="415"/>
      <c r="AF493" s="415"/>
      <c r="AG493" s="415"/>
      <c r="AH493" s="415"/>
      <c r="AI493" s="415"/>
      <c r="AJ493" s="415"/>
      <c r="AN493" s="151"/>
      <c r="BH493" s="54"/>
      <c r="BI493" s="54"/>
      <c r="BJ493" s="54"/>
      <c r="BK493" s="54"/>
      <c r="BL493" s="54"/>
      <c r="BM493" s="54"/>
      <c r="BN493" s="52"/>
      <c r="BO493" s="54"/>
      <c r="BP493" s="54"/>
      <c r="BQ493" s="54"/>
      <c r="BR493" s="54"/>
      <c r="BS493" s="54"/>
      <c r="BT493" s="54"/>
      <c r="BU493" s="54"/>
    </row>
    <row r="494" spans="3:73" ht="19.5" customHeight="1" outlineLevel="1">
      <c r="C494" s="133"/>
      <c r="D494" s="151"/>
      <c r="R494" s="78"/>
      <c r="S494" s="78"/>
      <c r="T494" s="78"/>
      <c r="U494" s="78"/>
      <c r="W494" s="417" t="s">
        <v>226</v>
      </c>
      <c r="X494" s="418"/>
      <c r="Y494" s="418"/>
      <c r="Z494" s="418"/>
      <c r="AA494" s="418"/>
      <c r="AB494" s="418"/>
      <c r="AC494" s="141"/>
      <c r="AD494" s="141"/>
      <c r="AE494" s="417" t="s">
        <v>226</v>
      </c>
      <c r="AF494" s="418"/>
      <c r="AG494" s="418"/>
      <c r="AH494" s="418"/>
      <c r="AI494" s="418"/>
      <c r="AJ494" s="418"/>
      <c r="AN494" s="151"/>
      <c r="BH494" s="54"/>
      <c r="BI494" s="54"/>
      <c r="BJ494" s="54"/>
      <c r="BK494" s="54"/>
      <c r="BL494" s="54"/>
      <c r="BM494" s="54"/>
      <c r="BN494" s="52"/>
      <c r="BO494" s="54"/>
      <c r="BP494" s="54"/>
      <c r="BQ494" s="54"/>
      <c r="BR494" s="54"/>
      <c r="BS494" s="54"/>
      <c r="BT494" s="54"/>
      <c r="BU494" s="54"/>
    </row>
    <row r="495" spans="3:73" ht="19.5" customHeight="1" outlineLevel="1">
      <c r="C495" s="51" t="s">
        <v>571</v>
      </c>
      <c r="R495" s="415"/>
      <c r="S495" s="415"/>
      <c r="T495" s="415"/>
      <c r="U495" s="415"/>
      <c r="W495" s="424"/>
      <c r="X495" s="424"/>
      <c r="Y495" s="424"/>
      <c r="Z495" s="424"/>
      <c r="AA495" s="424"/>
      <c r="AB495" s="424"/>
      <c r="AC495" s="144"/>
      <c r="AD495" s="144"/>
      <c r="AE495" s="424"/>
      <c r="AF495" s="424"/>
      <c r="AG495" s="424"/>
      <c r="AH495" s="424"/>
      <c r="AI495" s="424"/>
      <c r="AJ495" s="424"/>
      <c r="AN495" s="151" t="s">
        <v>572</v>
      </c>
      <c r="BH495" s="424"/>
      <c r="BI495" s="424"/>
      <c r="BJ495" s="424"/>
      <c r="BK495" s="424"/>
      <c r="BL495" s="424"/>
      <c r="BM495" s="424"/>
      <c r="BN495" s="100"/>
      <c r="BO495" s="424"/>
      <c r="BP495" s="424"/>
      <c r="BQ495" s="424"/>
      <c r="BR495" s="424"/>
      <c r="BS495" s="424"/>
      <c r="BT495" s="424"/>
      <c r="BU495" s="54"/>
    </row>
    <row r="496" spans="3:73" ht="19.5" customHeight="1" outlineLevel="1">
      <c r="C496" s="51" t="s">
        <v>573</v>
      </c>
      <c r="R496" s="415"/>
      <c r="S496" s="415"/>
      <c r="T496" s="415"/>
      <c r="U496" s="415"/>
      <c r="W496" s="424"/>
      <c r="X496" s="424"/>
      <c r="Y496" s="424"/>
      <c r="Z496" s="424"/>
      <c r="AA496" s="424"/>
      <c r="AB496" s="424"/>
      <c r="AC496" s="144"/>
      <c r="AD496" s="144"/>
      <c r="AE496" s="424"/>
      <c r="AF496" s="424"/>
      <c r="AG496" s="424"/>
      <c r="AH496" s="424"/>
      <c r="AI496" s="424"/>
      <c r="AJ496" s="424"/>
      <c r="AN496" s="151" t="s">
        <v>201</v>
      </c>
      <c r="BH496" s="424"/>
      <c r="BI496" s="424"/>
      <c r="BJ496" s="424"/>
      <c r="BK496" s="424"/>
      <c r="BL496" s="424"/>
      <c r="BM496" s="424"/>
      <c r="BN496" s="100"/>
      <c r="BO496" s="424"/>
      <c r="BP496" s="424"/>
      <c r="BQ496" s="424"/>
      <c r="BR496" s="424"/>
      <c r="BS496" s="424"/>
      <c r="BT496" s="424"/>
      <c r="BU496" s="54"/>
    </row>
    <row r="497" spans="3:73" ht="19.5" customHeight="1" outlineLevel="1">
      <c r="C497" s="51" t="s">
        <v>574</v>
      </c>
      <c r="R497" s="415"/>
      <c r="S497" s="415"/>
      <c r="T497" s="415"/>
      <c r="U497" s="415"/>
      <c r="W497" s="424"/>
      <c r="X497" s="424"/>
      <c r="Y497" s="424"/>
      <c r="Z497" s="424"/>
      <c r="AA497" s="424"/>
      <c r="AB497" s="424"/>
      <c r="AC497" s="144"/>
      <c r="AD497" s="144"/>
      <c r="AN497" s="151" t="s">
        <v>203</v>
      </c>
      <c r="BH497" s="424"/>
      <c r="BI497" s="424"/>
      <c r="BJ497" s="424"/>
      <c r="BK497" s="424"/>
      <c r="BL497" s="424"/>
      <c r="BM497" s="424"/>
      <c r="BN497" s="100"/>
      <c r="BO497" s="424"/>
      <c r="BP497" s="424"/>
      <c r="BQ497" s="424"/>
      <c r="BR497" s="424"/>
      <c r="BS497" s="424"/>
      <c r="BT497" s="424"/>
      <c r="BU497" s="54"/>
    </row>
    <row r="498" spans="3:73" ht="19.5" customHeight="1" hidden="1" outlineLevel="1">
      <c r="C498" s="51" t="s">
        <v>575</v>
      </c>
      <c r="R498" s="415"/>
      <c r="S498" s="415"/>
      <c r="T498" s="415"/>
      <c r="U498" s="415"/>
      <c r="W498" s="424"/>
      <c r="X498" s="424"/>
      <c r="Y498" s="424"/>
      <c r="Z498" s="424"/>
      <c r="AA498" s="424"/>
      <c r="AB498" s="424"/>
      <c r="AC498" s="100"/>
      <c r="AD498" s="100"/>
      <c r="AE498" s="424"/>
      <c r="AF498" s="424"/>
      <c r="AG498" s="424"/>
      <c r="AH498" s="424"/>
      <c r="AI498" s="424"/>
      <c r="AJ498" s="424"/>
      <c r="AN498" s="151" t="s">
        <v>576</v>
      </c>
      <c r="BH498" s="424"/>
      <c r="BI498" s="424"/>
      <c r="BJ498" s="424"/>
      <c r="BK498" s="424"/>
      <c r="BL498" s="424"/>
      <c r="BM498" s="424"/>
      <c r="BN498" s="100"/>
      <c r="BO498" s="424"/>
      <c r="BP498" s="424"/>
      <c r="BQ498" s="424"/>
      <c r="BR498" s="424"/>
      <c r="BS498" s="424"/>
      <c r="BT498" s="424"/>
      <c r="BU498" s="54"/>
    </row>
    <row r="499" spans="3:73" ht="19.5" customHeight="1" hidden="1" outlineLevel="1">
      <c r="C499" s="51" t="s">
        <v>577</v>
      </c>
      <c r="R499" s="415"/>
      <c r="S499" s="415"/>
      <c r="T499" s="415"/>
      <c r="U499" s="415"/>
      <c r="W499" s="424"/>
      <c r="X499" s="424"/>
      <c r="Y499" s="424"/>
      <c r="Z499" s="424"/>
      <c r="AA499" s="424"/>
      <c r="AB499" s="424"/>
      <c r="AC499" s="100"/>
      <c r="AD499" s="100"/>
      <c r="AE499" s="424"/>
      <c r="AF499" s="424"/>
      <c r="AG499" s="424"/>
      <c r="AH499" s="424"/>
      <c r="AI499" s="424"/>
      <c r="AJ499" s="424"/>
      <c r="AN499" s="151" t="s">
        <v>578</v>
      </c>
      <c r="BH499" s="424"/>
      <c r="BI499" s="424"/>
      <c r="BJ499" s="424"/>
      <c r="BK499" s="424"/>
      <c r="BL499" s="424"/>
      <c r="BM499" s="424"/>
      <c r="BN499" s="100"/>
      <c r="BO499" s="424"/>
      <c r="BP499" s="424"/>
      <c r="BQ499" s="424"/>
      <c r="BR499" s="424"/>
      <c r="BS499" s="424"/>
      <c r="BT499" s="424"/>
      <c r="BU499" s="54"/>
    </row>
    <row r="500" spans="3:73" ht="19.5" customHeight="1" hidden="1" outlineLevel="1">
      <c r="C500" s="51" t="s">
        <v>579</v>
      </c>
      <c r="R500" s="415"/>
      <c r="S500" s="415"/>
      <c r="T500" s="415"/>
      <c r="U500" s="415"/>
      <c r="W500" s="424"/>
      <c r="X500" s="424"/>
      <c r="Y500" s="424"/>
      <c r="Z500" s="424"/>
      <c r="AA500" s="424"/>
      <c r="AB500" s="424"/>
      <c r="AC500" s="100"/>
      <c r="AD500" s="100"/>
      <c r="AE500" s="424"/>
      <c r="AF500" s="424"/>
      <c r="AG500" s="424"/>
      <c r="AH500" s="424"/>
      <c r="AI500" s="424"/>
      <c r="AJ500" s="424"/>
      <c r="AN500" s="151" t="s">
        <v>580</v>
      </c>
      <c r="BH500" s="424"/>
      <c r="BI500" s="424"/>
      <c r="BJ500" s="424"/>
      <c r="BK500" s="424"/>
      <c r="BL500" s="424"/>
      <c r="BM500" s="424"/>
      <c r="BN500" s="100"/>
      <c r="BO500" s="424"/>
      <c r="BP500" s="424"/>
      <c r="BQ500" s="424"/>
      <c r="BR500" s="424"/>
      <c r="BS500" s="424"/>
      <c r="BT500" s="424"/>
      <c r="BU500" s="54"/>
    </row>
    <row r="501" spans="3:75" ht="19.5" customHeight="1" outlineLevel="1" thickBot="1">
      <c r="C501" s="423" t="s">
        <v>233</v>
      </c>
      <c r="D501" s="423"/>
      <c r="E501" s="423"/>
      <c r="F501" s="423"/>
      <c r="G501" s="423"/>
      <c r="H501" s="423"/>
      <c r="I501" s="423"/>
      <c r="J501" s="423"/>
      <c r="K501" s="423"/>
      <c r="L501" s="423"/>
      <c r="M501" s="423"/>
      <c r="N501" s="423"/>
      <c r="O501" s="423"/>
      <c r="P501" s="423"/>
      <c r="Q501" s="423"/>
      <c r="R501" s="423"/>
      <c r="S501" s="423"/>
      <c r="T501" s="140"/>
      <c r="W501" s="411">
        <f>SUBTOTAL(9,W495:AB500)</f>
        <v>0</v>
      </c>
      <c r="X501" s="411"/>
      <c r="Y501" s="411"/>
      <c r="Z501" s="411"/>
      <c r="AA501" s="411"/>
      <c r="AB501" s="411"/>
      <c r="AE501" s="411">
        <f>SUBTOTAL(9,AE495:AJ500)</f>
        <v>0</v>
      </c>
      <c r="AF501" s="411"/>
      <c r="AG501" s="411"/>
      <c r="AH501" s="411"/>
      <c r="AI501" s="411"/>
      <c r="AJ501" s="411"/>
      <c r="AN501" s="151"/>
      <c r="BH501" s="54"/>
      <c r="BI501" s="54"/>
      <c r="BJ501" s="54"/>
      <c r="BK501" s="54"/>
      <c r="BL501" s="54"/>
      <c r="BM501" s="54"/>
      <c r="BN501" s="100"/>
      <c r="BO501" s="54"/>
      <c r="BP501" s="54"/>
      <c r="BQ501" s="54"/>
      <c r="BR501" s="54"/>
      <c r="BS501" s="54"/>
      <c r="BT501" s="54"/>
      <c r="BU501" s="54"/>
      <c r="BV501" s="143"/>
      <c r="BW501" s="143"/>
    </row>
    <row r="502" spans="3:74" ht="15.75" customHeight="1" outlineLevel="1" thickTop="1">
      <c r="C502" s="151"/>
      <c r="R502" s="78"/>
      <c r="S502" s="78"/>
      <c r="T502" s="78"/>
      <c r="U502" s="78"/>
      <c r="W502" s="54"/>
      <c r="X502" s="54"/>
      <c r="Y502" s="54"/>
      <c r="Z502" s="54"/>
      <c r="AA502" s="54"/>
      <c r="AB502" s="54"/>
      <c r="AC502" s="100"/>
      <c r="AD502" s="100"/>
      <c r="AE502" s="54"/>
      <c r="AF502" s="54"/>
      <c r="AG502" s="54"/>
      <c r="AH502" s="54"/>
      <c r="AI502" s="54"/>
      <c r="AJ502" s="54"/>
      <c r="AN502" s="151"/>
      <c r="BH502" s="54"/>
      <c r="BI502" s="54"/>
      <c r="BJ502" s="54"/>
      <c r="BK502" s="54"/>
      <c r="BL502" s="54"/>
      <c r="BM502" s="54"/>
      <c r="BN502" s="100"/>
      <c r="BO502" s="54"/>
      <c r="BP502" s="54"/>
      <c r="BQ502" s="54"/>
      <c r="BR502" s="54"/>
      <c r="BS502" s="54"/>
      <c r="BT502" s="54"/>
      <c r="BU502" s="54"/>
      <c r="BV502" s="143"/>
    </row>
    <row r="503" spans="1:73" ht="19.5" customHeight="1">
      <c r="A503" s="72">
        <v>27</v>
      </c>
      <c r="B503" s="72" t="s">
        <v>223</v>
      </c>
      <c r="C503" s="106" t="s">
        <v>581</v>
      </c>
      <c r="R503" s="78"/>
      <c r="S503" s="78"/>
      <c r="T503" s="78"/>
      <c r="U503" s="78"/>
      <c r="W503" s="54"/>
      <c r="X503" s="54"/>
      <c r="Y503" s="54"/>
      <c r="Z503" s="54"/>
      <c r="AA503" s="54"/>
      <c r="AB503" s="54"/>
      <c r="AC503" s="100"/>
      <c r="AD503" s="100"/>
      <c r="AE503" s="54"/>
      <c r="AF503" s="54"/>
      <c r="AG503" s="54"/>
      <c r="AH503" s="54"/>
      <c r="AI503" s="54"/>
      <c r="AJ503" s="54"/>
      <c r="AN503" s="151"/>
      <c r="BH503" s="54"/>
      <c r="BI503" s="54"/>
      <c r="BJ503" s="54"/>
      <c r="BK503" s="54"/>
      <c r="BL503" s="54"/>
      <c r="BM503" s="54"/>
      <c r="BN503" s="100"/>
      <c r="BO503" s="54"/>
      <c r="BP503" s="54"/>
      <c r="BQ503" s="54"/>
      <c r="BR503" s="54"/>
      <c r="BS503" s="54"/>
      <c r="BT503" s="54"/>
      <c r="BU503" s="54"/>
    </row>
    <row r="504" spans="3:73" ht="19.5" customHeight="1">
      <c r="C504" s="151"/>
      <c r="R504" s="78"/>
      <c r="S504" s="78"/>
      <c r="T504" s="78"/>
      <c r="U504" s="78"/>
      <c r="W504" s="415" t="s">
        <v>474</v>
      </c>
      <c r="X504" s="416"/>
      <c r="Y504" s="416"/>
      <c r="Z504" s="416"/>
      <c r="AA504" s="416"/>
      <c r="AB504" s="416"/>
      <c r="AD504" s="415" t="s">
        <v>473</v>
      </c>
      <c r="AE504" s="415"/>
      <c r="AF504" s="415"/>
      <c r="AG504" s="415"/>
      <c r="AH504" s="415"/>
      <c r="AI504" s="415"/>
      <c r="AJ504" s="415"/>
      <c r="AN504" s="151"/>
      <c r="BH504" s="54"/>
      <c r="BI504" s="54"/>
      <c r="BJ504" s="54"/>
      <c r="BK504" s="54"/>
      <c r="BL504" s="54"/>
      <c r="BM504" s="54"/>
      <c r="BN504" s="100"/>
      <c r="BO504" s="54"/>
      <c r="BP504" s="54"/>
      <c r="BQ504" s="54"/>
      <c r="BR504" s="54"/>
      <c r="BS504" s="54"/>
      <c r="BT504" s="54"/>
      <c r="BU504" s="54"/>
    </row>
    <row r="505" spans="18:76" ht="19.5" customHeight="1">
      <c r="R505" s="141"/>
      <c r="S505" s="415"/>
      <c r="T505" s="415"/>
      <c r="U505" s="141"/>
      <c r="W505" s="415" t="s">
        <v>226</v>
      </c>
      <c r="X505" s="416"/>
      <c r="Y505" s="416"/>
      <c r="Z505" s="416"/>
      <c r="AA505" s="416"/>
      <c r="AB505" s="416"/>
      <c r="AC505" s="141"/>
      <c r="AD505" s="141"/>
      <c r="AE505" s="415" t="s">
        <v>226</v>
      </c>
      <c r="AF505" s="416"/>
      <c r="AG505" s="416"/>
      <c r="AH505" s="416"/>
      <c r="AI505" s="416"/>
      <c r="AJ505" s="416"/>
      <c r="AN505" s="51" t="s">
        <v>582</v>
      </c>
      <c r="BH505" s="422">
        <f>SUBTOTAL(9,BH506:BM507)</f>
        <v>0</v>
      </c>
      <c r="BI505" s="422"/>
      <c r="BJ505" s="422"/>
      <c r="BK505" s="422"/>
      <c r="BL505" s="422"/>
      <c r="BM505" s="422"/>
      <c r="BN505" s="52"/>
      <c r="BO505" s="422">
        <f>SUBTOTAL(9,BO506:BT507)</f>
        <v>0</v>
      </c>
      <c r="BP505" s="422"/>
      <c r="BQ505" s="422"/>
      <c r="BR505" s="422"/>
      <c r="BS505" s="422"/>
      <c r="BT505" s="422"/>
      <c r="BU505" s="52"/>
      <c r="BV505" s="262"/>
      <c r="BW505" s="262"/>
      <c r="BX505" s="263"/>
    </row>
    <row r="506" spans="3:73" ht="19.5" customHeight="1">
      <c r="C506" s="51" t="s">
        <v>583</v>
      </c>
      <c r="R506" s="415"/>
      <c r="S506" s="415"/>
      <c r="T506" s="415"/>
      <c r="U506" s="415"/>
      <c r="W506" s="431">
        <f>W487-W501</f>
        <v>29802354704</v>
      </c>
      <c r="X506" s="431"/>
      <c r="Y506" s="431"/>
      <c r="Z506" s="431"/>
      <c r="AA506" s="431"/>
      <c r="AB506" s="431"/>
      <c r="AC506" s="52"/>
      <c r="AD506" s="52"/>
      <c r="AE506" s="431">
        <f>AE487-AE495-AE496</f>
        <v>27766734997</v>
      </c>
      <c r="AF506" s="431"/>
      <c r="AG506" s="431"/>
      <c r="AH506" s="431"/>
      <c r="AI506" s="431"/>
      <c r="AJ506" s="431"/>
      <c r="AN506" s="151" t="s">
        <v>584</v>
      </c>
      <c r="BH506" s="424"/>
      <c r="BI506" s="424"/>
      <c r="BJ506" s="424"/>
      <c r="BK506" s="424"/>
      <c r="BL506" s="424"/>
      <c r="BM506" s="424"/>
      <c r="BN506" s="52"/>
      <c r="BO506" s="422"/>
      <c r="BP506" s="422"/>
      <c r="BQ506" s="422"/>
      <c r="BR506" s="422"/>
      <c r="BS506" s="422"/>
      <c r="BT506" s="422"/>
      <c r="BU506" s="52"/>
    </row>
    <row r="507" spans="3:73" ht="19.5" customHeight="1">
      <c r="C507" s="51" t="s">
        <v>585</v>
      </c>
      <c r="R507" s="415"/>
      <c r="S507" s="415"/>
      <c r="T507" s="415"/>
      <c r="U507" s="415"/>
      <c r="W507" s="422">
        <f>W488</f>
        <v>0</v>
      </c>
      <c r="X507" s="422"/>
      <c r="Y507" s="422"/>
      <c r="Z507" s="422"/>
      <c r="AA507" s="422"/>
      <c r="AB507" s="422"/>
      <c r="AC507" s="100"/>
      <c r="AD507" s="100"/>
      <c r="AE507" s="410">
        <f>AE488</f>
        <v>0</v>
      </c>
      <c r="AF507" s="410"/>
      <c r="AG507" s="410"/>
      <c r="AH507" s="410"/>
      <c r="AI507" s="410"/>
      <c r="AJ507" s="410"/>
      <c r="AN507" s="151" t="s">
        <v>586</v>
      </c>
      <c r="BH507" s="425"/>
      <c r="BI507" s="425"/>
      <c r="BJ507" s="425"/>
      <c r="BK507" s="425"/>
      <c r="BL507" s="425"/>
      <c r="BM507" s="425"/>
      <c r="BN507" s="100"/>
      <c r="BO507" s="410"/>
      <c r="BP507" s="410"/>
      <c r="BQ507" s="410"/>
      <c r="BR507" s="410"/>
      <c r="BS507" s="410"/>
      <c r="BT507" s="410"/>
      <c r="BU507" s="100"/>
    </row>
    <row r="508" spans="3:73" ht="19.5" customHeight="1">
      <c r="C508" s="51" t="s">
        <v>587</v>
      </c>
      <c r="R508" s="78"/>
      <c r="S508" s="78"/>
      <c r="T508" s="78"/>
      <c r="U508" s="78"/>
      <c r="W508" s="422">
        <f>W489</f>
        <v>0</v>
      </c>
      <c r="X508" s="422"/>
      <c r="Y508" s="422"/>
      <c r="Z508" s="422"/>
      <c r="AA508" s="422"/>
      <c r="AB508" s="422"/>
      <c r="AC508" s="100"/>
      <c r="AD508" s="100"/>
      <c r="AE508" s="410">
        <f>AE489</f>
        <v>0</v>
      </c>
      <c r="AF508" s="410"/>
      <c r="AG508" s="410"/>
      <c r="AH508" s="410"/>
      <c r="AI508" s="410"/>
      <c r="AJ508" s="410"/>
      <c r="AN508" s="151"/>
      <c r="BH508" s="55"/>
      <c r="BI508" s="55"/>
      <c r="BJ508" s="55"/>
      <c r="BK508" s="55"/>
      <c r="BL508" s="55"/>
      <c r="BM508" s="55"/>
      <c r="BN508" s="100"/>
      <c r="BO508" s="100"/>
      <c r="BP508" s="100"/>
      <c r="BQ508" s="100"/>
      <c r="BR508" s="100"/>
      <c r="BS508" s="100"/>
      <c r="BT508" s="100"/>
      <c r="BU508" s="100"/>
    </row>
    <row r="509" spans="3:75" ht="19.5" customHeight="1" thickBot="1">
      <c r="C509" s="423" t="s">
        <v>233</v>
      </c>
      <c r="D509" s="423"/>
      <c r="E509" s="423"/>
      <c r="F509" s="423"/>
      <c r="G509" s="423"/>
      <c r="H509" s="423"/>
      <c r="I509" s="423"/>
      <c r="J509" s="423"/>
      <c r="K509" s="423"/>
      <c r="L509" s="423"/>
      <c r="M509" s="423"/>
      <c r="N509" s="423"/>
      <c r="O509" s="423"/>
      <c r="P509" s="423"/>
      <c r="Q509" s="423"/>
      <c r="R509" s="423"/>
      <c r="S509" s="423"/>
      <c r="T509" s="140"/>
      <c r="W509" s="411">
        <f>SUBTOTAL(9,W506:AB508)</f>
        <v>29802354704</v>
      </c>
      <c r="X509" s="411"/>
      <c r="Y509" s="411"/>
      <c r="Z509" s="411"/>
      <c r="AA509" s="411"/>
      <c r="AB509" s="411"/>
      <c r="AE509" s="411">
        <f>SUBTOTAL(9,AE506:AJ508)</f>
        <v>27766734997</v>
      </c>
      <c r="AF509" s="411"/>
      <c r="AG509" s="411"/>
      <c r="AH509" s="411"/>
      <c r="AI509" s="411"/>
      <c r="AJ509" s="411"/>
      <c r="AN509" s="151"/>
      <c r="BH509" s="55"/>
      <c r="BI509" s="55"/>
      <c r="BJ509" s="55"/>
      <c r="BK509" s="55"/>
      <c r="BL509" s="55"/>
      <c r="BM509" s="55"/>
      <c r="BN509" s="100"/>
      <c r="BO509" s="100"/>
      <c r="BP509" s="100"/>
      <c r="BQ509" s="100"/>
      <c r="BR509" s="100"/>
      <c r="BS509" s="100"/>
      <c r="BT509" s="100"/>
      <c r="BU509" s="100"/>
      <c r="BV509" s="143"/>
      <c r="BW509" s="143"/>
    </row>
    <row r="510" spans="3:74" ht="17.25" customHeight="1" thickTop="1">
      <c r="C510" s="53"/>
      <c r="D510" s="53"/>
      <c r="E510" s="53"/>
      <c r="F510" s="53"/>
      <c r="G510" s="53"/>
      <c r="H510" s="53"/>
      <c r="I510" s="53"/>
      <c r="J510" s="53"/>
      <c r="K510" s="53"/>
      <c r="L510" s="53"/>
      <c r="M510" s="53"/>
      <c r="N510" s="53"/>
      <c r="O510" s="53"/>
      <c r="P510" s="53"/>
      <c r="Q510" s="53"/>
      <c r="R510" s="53"/>
      <c r="S510" s="53"/>
      <c r="T510" s="140"/>
      <c r="W510" s="142"/>
      <c r="X510" s="142"/>
      <c r="Y510" s="142"/>
      <c r="Z510" s="142"/>
      <c r="AA510" s="142"/>
      <c r="AB510" s="142"/>
      <c r="AE510" s="142"/>
      <c r="AF510" s="142"/>
      <c r="AG510" s="142"/>
      <c r="AH510" s="142"/>
      <c r="AI510" s="142"/>
      <c r="AJ510" s="142"/>
      <c r="AN510" s="151"/>
      <c r="BH510" s="55"/>
      <c r="BI510" s="55"/>
      <c r="BJ510" s="55"/>
      <c r="BK510" s="55"/>
      <c r="BL510" s="55"/>
      <c r="BM510" s="55"/>
      <c r="BN510" s="100"/>
      <c r="BO510" s="100"/>
      <c r="BP510" s="100"/>
      <c r="BQ510" s="100"/>
      <c r="BR510" s="100"/>
      <c r="BS510" s="100"/>
      <c r="BT510" s="100"/>
      <c r="BU510" s="100"/>
      <c r="BV510" s="216"/>
    </row>
    <row r="511" spans="1:73" ht="19.5" customHeight="1">
      <c r="A511" s="72">
        <v>28</v>
      </c>
      <c r="B511" s="72" t="s">
        <v>223</v>
      </c>
      <c r="C511" s="72" t="s">
        <v>588</v>
      </c>
      <c r="D511" s="53"/>
      <c r="E511" s="53"/>
      <c r="F511" s="53"/>
      <c r="G511" s="53"/>
      <c r="H511" s="53"/>
      <c r="I511" s="53"/>
      <c r="J511" s="53"/>
      <c r="K511" s="53"/>
      <c r="L511" s="53"/>
      <c r="M511" s="53"/>
      <c r="N511" s="53"/>
      <c r="O511" s="53"/>
      <c r="P511" s="53"/>
      <c r="Q511" s="53"/>
      <c r="R511" s="53"/>
      <c r="S511" s="53"/>
      <c r="T511" s="140"/>
      <c r="W511" s="415" t="s">
        <v>474</v>
      </c>
      <c r="X511" s="416"/>
      <c r="Y511" s="416"/>
      <c r="Z511" s="416"/>
      <c r="AA511" s="416"/>
      <c r="AB511" s="416"/>
      <c r="AD511" s="415" t="s">
        <v>473</v>
      </c>
      <c r="AE511" s="415"/>
      <c r="AF511" s="415"/>
      <c r="AG511" s="415"/>
      <c r="AH511" s="415"/>
      <c r="AI511" s="415"/>
      <c r="AJ511" s="415"/>
      <c r="AN511" s="151"/>
      <c r="BH511" s="55"/>
      <c r="BI511" s="55"/>
      <c r="BJ511" s="55"/>
      <c r="BK511" s="55"/>
      <c r="BL511" s="55"/>
      <c r="BM511" s="55"/>
      <c r="BN511" s="100"/>
      <c r="BO511" s="100"/>
      <c r="BP511" s="100"/>
      <c r="BQ511" s="100"/>
      <c r="BR511" s="100"/>
      <c r="BS511" s="100"/>
      <c r="BT511" s="100"/>
      <c r="BU511" s="100"/>
    </row>
    <row r="512" spans="18:73" ht="19.5" customHeight="1">
      <c r="R512" s="141"/>
      <c r="S512" s="415"/>
      <c r="T512" s="415"/>
      <c r="U512" s="141"/>
      <c r="W512" s="417" t="s">
        <v>226</v>
      </c>
      <c r="X512" s="418"/>
      <c r="Y512" s="418"/>
      <c r="Z512" s="418"/>
      <c r="AA512" s="418"/>
      <c r="AB512" s="418"/>
      <c r="AC512" s="141"/>
      <c r="AD512" s="141"/>
      <c r="AE512" s="417" t="s">
        <v>226</v>
      </c>
      <c r="AF512" s="418"/>
      <c r="AG512" s="418"/>
      <c r="AH512" s="418"/>
      <c r="AI512" s="418"/>
      <c r="AJ512" s="418"/>
      <c r="AN512" s="151"/>
      <c r="BH512" s="55"/>
      <c r="BI512" s="55"/>
      <c r="BJ512" s="55"/>
      <c r="BK512" s="55"/>
      <c r="BL512" s="55"/>
      <c r="BM512" s="55"/>
      <c r="BN512" s="100"/>
      <c r="BO512" s="100"/>
      <c r="BP512" s="100"/>
      <c r="BQ512" s="100"/>
      <c r="BR512" s="100"/>
      <c r="BS512" s="100"/>
      <c r="BT512" s="100"/>
      <c r="BU512" s="100"/>
    </row>
    <row r="513" spans="1:76" s="51" customFormat="1" ht="19.5" customHeight="1">
      <c r="A513" s="72"/>
      <c r="B513" s="72"/>
      <c r="C513" s="51" t="s">
        <v>589</v>
      </c>
      <c r="R513" s="415"/>
      <c r="S513" s="415"/>
      <c r="T513" s="415"/>
      <c r="U513" s="415"/>
      <c r="W513" s="431">
        <v>20507368402</v>
      </c>
      <c r="X513" s="431"/>
      <c r="Y513" s="431"/>
      <c r="Z513" s="431"/>
      <c r="AA513" s="431"/>
      <c r="AB513" s="431"/>
      <c r="AC513" s="52"/>
      <c r="AD513" s="52"/>
      <c r="AE513" s="431">
        <v>18595244963</v>
      </c>
      <c r="AF513" s="431"/>
      <c r="AG513" s="431"/>
      <c r="AH513" s="431"/>
      <c r="AI513" s="431"/>
      <c r="AJ513" s="431"/>
      <c r="AL513" s="72"/>
      <c r="AM513" s="72"/>
      <c r="AN513" s="151"/>
      <c r="BH513" s="55"/>
      <c r="BI513" s="55"/>
      <c r="BJ513" s="55"/>
      <c r="BK513" s="55"/>
      <c r="BL513" s="55"/>
      <c r="BM513" s="55"/>
      <c r="BN513" s="100"/>
      <c r="BO513" s="100"/>
      <c r="BP513" s="100"/>
      <c r="BQ513" s="100"/>
      <c r="BR513" s="100"/>
      <c r="BS513" s="100"/>
      <c r="BT513" s="100"/>
      <c r="BU513" s="100"/>
      <c r="BV513" s="135"/>
      <c r="BW513" s="135"/>
      <c r="BX513" s="135"/>
    </row>
    <row r="514" spans="1:76" s="51" customFormat="1" ht="19.5" customHeight="1">
      <c r="A514" s="72"/>
      <c r="B514" s="72"/>
      <c r="C514" s="51" t="s">
        <v>590</v>
      </c>
      <c r="R514" s="415"/>
      <c r="S514" s="415"/>
      <c r="T514" s="415"/>
      <c r="U514" s="415"/>
      <c r="W514" s="422"/>
      <c r="X514" s="422"/>
      <c r="Y514" s="422"/>
      <c r="Z514" s="422"/>
      <c r="AA514" s="422"/>
      <c r="AB514" s="422"/>
      <c r="AC514" s="100"/>
      <c r="AD514" s="100"/>
      <c r="AE514" s="410"/>
      <c r="AF514" s="410"/>
      <c r="AG514" s="410"/>
      <c r="AH514" s="410"/>
      <c r="AI514" s="410"/>
      <c r="AJ514" s="410"/>
      <c r="AL514" s="72"/>
      <c r="AM514" s="72"/>
      <c r="AN514" s="151"/>
      <c r="BH514" s="55"/>
      <c r="BI514" s="55"/>
      <c r="BJ514" s="55"/>
      <c r="BK514" s="55"/>
      <c r="BL514" s="55"/>
      <c r="BM514" s="55"/>
      <c r="BN514" s="100"/>
      <c r="BO514" s="100"/>
      <c r="BP514" s="100"/>
      <c r="BQ514" s="100"/>
      <c r="BR514" s="100"/>
      <c r="BS514" s="100"/>
      <c r="BT514" s="100"/>
      <c r="BU514" s="100"/>
      <c r="BV514" s="135"/>
      <c r="BW514" s="135"/>
      <c r="BX514" s="135"/>
    </row>
    <row r="515" spans="1:76" s="51" customFormat="1" ht="19.5" customHeight="1">
      <c r="A515" s="72"/>
      <c r="B515" s="72"/>
      <c r="C515" s="51" t="s">
        <v>591</v>
      </c>
      <c r="R515" s="78"/>
      <c r="S515" s="78"/>
      <c r="T515" s="78"/>
      <c r="U515" s="78"/>
      <c r="W515" s="431"/>
      <c r="X515" s="431"/>
      <c r="Y515" s="431"/>
      <c r="Z515" s="431"/>
      <c r="AA515" s="431"/>
      <c r="AB515" s="431"/>
      <c r="AC515" s="100"/>
      <c r="AD515" s="100"/>
      <c r="AE515" s="431"/>
      <c r="AF515" s="431"/>
      <c r="AG515" s="431"/>
      <c r="AH515" s="431"/>
      <c r="AI515" s="431"/>
      <c r="AJ515" s="431"/>
      <c r="AL515" s="72"/>
      <c r="AM515" s="72"/>
      <c r="AN515" s="151"/>
      <c r="BH515" s="55"/>
      <c r="BI515" s="55"/>
      <c r="BJ515" s="55"/>
      <c r="BK515" s="55"/>
      <c r="BL515" s="55"/>
      <c r="BM515" s="55"/>
      <c r="BN515" s="100"/>
      <c r="BO515" s="100"/>
      <c r="BP515" s="100"/>
      <c r="BQ515" s="100"/>
      <c r="BR515" s="100"/>
      <c r="BS515" s="100"/>
      <c r="BT515" s="100"/>
      <c r="BU515" s="100"/>
      <c r="BV515" s="135"/>
      <c r="BW515" s="135"/>
      <c r="BX515" s="135"/>
    </row>
    <row r="516" spans="1:76" s="51" customFormat="1" ht="19.5" customHeight="1" hidden="1">
      <c r="A516" s="72"/>
      <c r="B516" s="72"/>
      <c r="C516" s="51" t="s">
        <v>592</v>
      </c>
      <c r="R516" s="78"/>
      <c r="S516" s="78"/>
      <c r="T516" s="78"/>
      <c r="U516" s="78"/>
      <c r="W516" s="422"/>
      <c r="X516" s="422"/>
      <c r="Y516" s="422"/>
      <c r="Z516" s="422"/>
      <c r="AA516" s="422"/>
      <c r="AB516" s="422"/>
      <c r="AC516" s="100"/>
      <c r="AD516" s="100"/>
      <c r="AE516" s="410"/>
      <c r="AF516" s="410"/>
      <c r="AG516" s="410"/>
      <c r="AH516" s="410"/>
      <c r="AI516" s="410"/>
      <c r="AJ516" s="410"/>
      <c r="AL516" s="72"/>
      <c r="AM516" s="72"/>
      <c r="AN516" s="151"/>
      <c r="BH516" s="55"/>
      <c r="BI516" s="55"/>
      <c r="BJ516" s="55"/>
      <c r="BK516" s="55"/>
      <c r="BL516" s="55"/>
      <c r="BM516" s="55"/>
      <c r="BN516" s="100"/>
      <c r="BO516" s="100"/>
      <c r="BP516" s="100"/>
      <c r="BQ516" s="100"/>
      <c r="BR516" s="100"/>
      <c r="BS516" s="100"/>
      <c r="BT516" s="100"/>
      <c r="BU516" s="100"/>
      <c r="BV516" s="135"/>
      <c r="BW516" s="135"/>
      <c r="BX516" s="135"/>
    </row>
    <row r="517" spans="1:76" s="51" customFormat="1" ht="19.5" customHeight="1" hidden="1">
      <c r="A517" s="72"/>
      <c r="B517" s="72"/>
      <c r="C517" s="51" t="s">
        <v>593</v>
      </c>
      <c r="R517" s="78"/>
      <c r="S517" s="78"/>
      <c r="T517" s="78"/>
      <c r="U517" s="78"/>
      <c r="W517" s="422"/>
      <c r="X517" s="422"/>
      <c r="Y517" s="422"/>
      <c r="Z517" s="422"/>
      <c r="AA517" s="422"/>
      <c r="AB517" s="422"/>
      <c r="AC517" s="100"/>
      <c r="AD517" s="100"/>
      <c r="AE517" s="410"/>
      <c r="AF517" s="410"/>
      <c r="AG517" s="410"/>
      <c r="AH517" s="410"/>
      <c r="AI517" s="410"/>
      <c r="AJ517" s="410"/>
      <c r="AL517" s="72"/>
      <c r="AM517" s="72"/>
      <c r="AN517" s="151"/>
      <c r="BH517" s="55"/>
      <c r="BI517" s="55"/>
      <c r="BJ517" s="55"/>
      <c r="BK517" s="55"/>
      <c r="BL517" s="55"/>
      <c r="BM517" s="55"/>
      <c r="BN517" s="100"/>
      <c r="BO517" s="100"/>
      <c r="BP517" s="100"/>
      <c r="BQ517" s="100"/>
      <c r="BR517" s="100"/>
      <c r="BS517" s="100"/>
      <c r="BT517" s="100"/>
      <c r="BU517" s="100"/>
      <c r="BV517" s="135"/>
      <c r="BW517" s="135"/>
      <c r="BX517" s="135"/>
    </row>
    <row r="518" spans="1:76" s="51" customFormat="1" ht="19.5" customHeight="1" hidden="1">
      <c r="A518" s="72"/>
      <c r="B518" s="72"/>
      <c r="C518" s="51" t="s">
        <v>594</v>
      </c>
      <c r="R518" s="78"/>
      <c r="S518" s="78"/>
      <c r="T518" s="78"/>
      <c r="U518" s="78"/>
      <c r="W518" s="422"/>
      <c r="X518" s="422"/>
      <c r="Y518" s="422"/>
      <c r="Z518" s="422"/>
      <c r="AA518" s="422"/>
      <c r="AB518" s="422"/>
      <c r="AC518" s="100"/>
      <c r="AD518" s="100"/>
      <c r="AE518" s="410"/>
      <c r="AF518" s="410"/>
      <c r="AG518" s="410"/>
      <c r="AH518" s="410"/>
      <c r="AI518" s="410"/>
      <c r="AJ518" s="410"/>
      <c r="AL518" s="72"/>
      <c r="AM518" s="72"/>
      <c r="AN518" s="151"/>
      <c r="BH518" s="55"/>
      <c r="BI518" s="55"/>
      <c r="BJ518" s="55"/>
      <c r="BK518" s="55"/>
      <c r="BL518" s="55"/>
      <c r="BM518" s="55"/>
      <c r="BN518" s="100"/>
      <c r="BO518" s="100"/>
      <c r="BP518" s="100"/>
      <c r="BQ518" s="100"/>
      <c r="BR518" s="100"/>
      <c r="BS518" s="100"/>
      <c r="BT518" s="100"/>
      <c r="BU518" s="100"/>
      <c r="BV518" s="135"/>
      <c r="BW518" s="135"/>
      <c r="BX518" s="135"/>
    </row>
    <row r="519" spans="1:76" s="51" customFormat="1" ht="19.5" customHeight="1" hidden="1">
      <c r="A519" s="72"/>
      <c r="B519" s="72"/>
      <c r="C519" s="51" t="s">
        <v>595</v>
      </c>
      <c r="R519" s="78"/>
      <c r="S519" s="78"/>
      <c r="T519" s="78"/>
      <c r="U519" s="78"/>
      <c r="W519" s="422"/>
      <c r="X519" s="422"/>
      <c r="Y519" s="422"/>
      <c r="Z519" s="422"/>
      <c r="AA519" s="422"/>
      <c r="AB519" s="422"/>
      <c r="AC519" s="100"/>
      <c r="AD519" s="100"/>
      <c r="AE519" s="410"/>
      <c r="AF519" s="410"/>
      <c r="AG519" s="410"/>
      <c r="AH519" s="410"/>
      <c r="AI519" s="410"/>
      <c r="AJ519" s="410"/>
      <c r="AL519" s="72"/>
      <c r="AM519" s="72"/>
      <c r="AN519" s="151"/>
      <c r="BH519" s="55"/>
      <c r="BI519" s="55"/>
      <c r="BJ519" s="55"/>
      <c r="BK519" s="55"/>
      <c r="BL519" s="55"/>
      <c r="BM519" s="55"/>
      <c r="BN519" s="100"/>
      <c r="BO519" s="100"/>
      <c r="BP519" s="100"/>
      <c r="BQ519" s="100"/>
      <c r="BR519" s="100"/>
      <c r="BS519" s="100"/>
      <c r="BT519" s="100"/>
      <c r="BU519" s="100"/>
      <c r="BV519" s="135"/>
      <c r="BW519" s="135"/>
      <c r="BX519" s="135"/>
    </row>
    <row r="520" spans="1:76" s="51" customFormat="1" ht="19.5" customHeight="1" hidden="1">
      <c r="A520" s="72"/>
      <c r="B520" s="72"/>
      <c r="C520" s="51" t="s">
        <v>596</v>
      </c>
      <c r="R520" s="78"/>
      <c r="S520" s="78"/>
      <c r="T520" s="78"/>
      <c r="U520" s="78"/>
      <c r="W520" s="422"/>
      <c r="X520" s="422"/>
      <c r="Y520" s="422"/>
      <c r="Z520" s="422"/>
      <c r="AA520" s="422"/>
      <c r="AB520" s="422"/>
      <c r="AC520" s="100"/>
      <c r="AD520" s="100"/>
      <c r="AE520" s="410"/>
      <c r="AF520" s="410"/>
      <c r="AG520" s="410"/>
      <c r="AH520" s="410"/>
      <c r="AI520" s="410"/>
      <c r="AJ520" s="410"/>
      <c r="AL520" s="72"/>
      <c r="AM520" s="72"/>
      <c r="AN520" s="151"/>
      <c r="BH520" s="55"/>
      <c r="BI520" s="55"/>
      <c r="BJ520" s="55"/>
      <c r="BK520" s="55"/>
      <c r="BL520" s="55"/>
      <c r="BM520" s="55"/>
      <c r="BN520" s="100"/>
      <c r="BO520" s="100"/>
      <c r="BP520" s="100"/>
      <c r="BQ520" s="100"/>
      <c r="BR520" s="100"/>
      <c r="BS520" s="100"/>
      <c r="BT520" s="100"/>
      <c r="BU520" s="100"/>
      <c r="BV520" s="135"/>
      <c r="BW520" s="135"/>
      <c r="BX520" s="135"/>
    </row>
    <row r="521" spans="1:76" s="51" customFormat="1" ht="19.5" customHeight="1" hidden="1">
      <c r="A521" s="72"/>
      <c r="B521" s="72"/>
      <c r="C521" s="51" t="s">
        <v>597</v>
      </c>
      <c r="R521" s="78"/>
      <c r="S521" s="78"/>
      <c r="T521" s="78"/>
      <c r="U521" s="78"/>
      <c r="W521" s="422"/>
      <c r="X521" s="422"/>
      <c r="Y521" s="422"/>
      <c r="Z521" s="422"/>
      <c r="AA521" s="422"/>
      <c r="AB521" s="422"/>
      <c r="AC521" s="100"/>
      <c r="AD521" s="100"/>
      <c r="AE521" s="410"/>
      <c r="AF521" s="410"/>
      <c r="AG521" s="410"/>
      <c r="AH521" s="410"/>
      <c r="AI521" s="410"/>
      <c r="AJ521" s="410"/>
      <c r="AL521" s="72"/>
      <c r="AM521" s="72"/>
      <c r="AN521" s="151"/>
      <c r="BH521" s="55"/>
      <c r="BI521" s="55"/>
      <c r="BJ521" s="55"/>
      <c r="BK521" s="55"/>
      <c r="BL521" s="55"/>
      <c r="BM521" s="55"/>
      <c r="BN521" s="100"/>
      <c r="BO521" s="100"/>
      <c r="BP521" s="100"/>
      <c r="BQ521" s="100"/>
      <c r="BR521" s="100"/>
      <c r="BS521" s="100"/>
      <c r="BT521" s="100"/>
      <c r="BU521" s="100"/>
      <c r="BV521" s="135"/>
      <c r="BW521" s="135"/>
      <c r="BX521" s="135"/>
    </row>
    <row r="522" spans="1:76" s="51" customFormat="1" ht="19.5" customHeight="1" thickBot="1">
      <c r="A522" s="72"/>
      <c r="B522" s="72"/>
      <c r="C522" s="423" t="s">
        <v>233</v>
      </c>
      <c r="D522" s="423"/>
      <c r="E522" s="423"/>
      <c r="F522" s="423"/>
      <c r="G522" s="423"/>
      <c r="H522" s="423"/>
      <c r="I522" s="423"/>
      <c r="J522" s="423"/>
      <c r="K522" s="423"/>
      <c r="L522" s="423"/>
      <c r="M522" s="423"/>
      <c r="N522" s="423"/>
      <c r="O522" s="423"/>
      <c r="P522" s="423"/>
      <c r="Q522" s="423"/>
      <c r="R522" s="423"/>
      <c r="S522" s="423"/>
      <c r="T522" s="140"/>
      <c r="W522" s="411">
        <f>SUBTOTAL(9,W513:AB521)</f>
        <v>20507368402</v>
      </c>
      <c r="X522" s="411"/>
      <c r="Y522" s="411"/>
      <c r="Z522" s="411"/>
      <c r="AA522" s="411"/>
      <c r="AB522" s="411"/>
      <c r="AE522" s="411">
        <f>SUBTOTAL(9,AE513:AJ521)</f>
        <v>18595244963</v>
      </c>
      <c r="AF522" s="411"/>
      <c r="AG522" s="411"/>
      <c r="AH522" s="411"/>
      <c r="AI522" s="411"/>
      <c r="AJ522" s="411"/>
      <c r="AL522" s="72"/>
      <c r="AM522" s="72"/>
      <c r="AN522" s="151"/>
      <c r="BH522" s="55"/>
      <c r="BI522" s="55"/>
      <c r="BJ522" s="55"/>
      <c r="BK522" s="55"/>
      <c r="BL522" s="55"/>
      <c r="BM522" s="55"/>
      <c r="BN522" s="100"/>
      <c r="BO522" s="100"/>
      <c r="BP522" s="100"/>
      <c r="BQ522" s="100"/>
      <c r="BR522" s="100"/>
      <c r="BS522" s="100"/>
      <c r="BT522" s="100"/>
      <c r="BU522" s="100"/>
      <c r="BV522" s="209"/>
      <c r="BW522" s="209"/>
      <c r="BX522" s="135"/>
    </row>
    <row r="523" spans="3:75" ht="17.25" customHeight="1" thickTop="1">
      <c r="C523" s="53"/>
      <c r="D523" s="53"/>
      <c r="E523" s="53"/>
      <c r="F523" s="53"/>
      <c r="G523" s="53"/>
      <c r="H523" s="53"/>
      <c r="I523" s="53"/>
      <c r="J523" s="53"/>
      <c r="K523" s="53"/>
      <c r="L523" s="53"/>
      <c r="M523" s="53"/>
      <c r="N523" s="53"/>
      <c r="O523" s="53"/>
      <c r="P523" s="53"/>
      <c r="Q523" s="53"/>
      <c r="R523" s="53"/>
      <c r="S523" s="53"/>
      <c r="T523" s="140"/>
      <c r="W523" s="142"/>
      <c r="X523" s="142"/>
      <c r="Y523" s="142"/>
      <c r="Z523" s="142"/>
      <c r="AA523" s="142"/>
      <c r="AB523" s="142"/>
      <c r="AE523" s="142"/>
      <c r="AF523" s="142"/>
      <c r="AG523" s="142"/>
      <c r="AH523" s="142"/>
      <c r="AI523" s="142"/>
      <c r="AJ523" s="142"/>
      <c r="AN523" s="151"/>
      <c r="BH523" s="55"/>
      <c r="BI523" s="55"/>
      <c r="BJ523" s="55"/>
      <c r="BK523" s="55"/>
      <c r="BL523" s="55"/>
      <c r="BM523" s="55"/>
      <c r="BN523" s="100"/>
      <c r="BO523" s="100"/>
      <c r="BP523" s="100"/>
      <c r="BQ523" s="100"/>
      <c r="BR523" s="100"/>
      <c r="BS523" s="100"/>
      <c r="BT523" s="100"/>
      <c r="BU523" s="100"/>
      <c r="BV523" s="143"/>
      <c r="BW523" s="143"/>
    </row>
    <row r="524" spans="1:75" ht="19.5" customHeight="1">
      <c r="A524" s="72">
        <v>29</v>
      </c>
      <c r="B524" s="72" t="s">
        <v>223</v>
      </c>
      <c r="C524" s="72" t="s">
        <v>598</v>
      </c>
      <c r="D524" s="53"/>
      <c r="E524" s="53"/>
      <c r="F524" s="53"/>
      <c r="G524" s="53"/>
      <c r="H524" s="53"/>
      <c r="I524" s="53"/>
      <c r="J524" s="53"/>
      <c r="K524" s="53"/>
      <c r="L524" s="53"/>
      <c r="M524" s="53"/>
      <c r="N524" s="53"/>
      <c r="O524" s="53"/>
      <c r="P524" s="53"/>
      <c r="Q524" s="53"/>
      <c r="R524" s="53"/>
      <c r="S524" s="53"/>
      <c r="T524" s="140"/>
      <c r="W524" s="415" t="s">
        <v>474</v>
      </c>
      <c r="X524" s="416"/>
      <c r="Y524" s="416"/>
      <c r="Z524" s="416"/>
      <c r="AA524" s="416"/>
      <c r="AB524" s="416"/>
      <c r="AD524" s="415" t="s">
        <v>473</v>
      </c>
      <c r="AE524" s="415"/>
      <c r="AF524" s="415"/>
      <c r="AG524" s="415"/>
      <c r="AH524" s="415"/>
      <c r="AI524" s="415"/>
      <c r="AJ524" s="415"/>
      <c r="AN524" s="151"/>
      <c r="BH524" s="55"/>
      <c r="BI524" s="55"/>
      <c r="BJ524" s="55"/>
      <c r="BK524" s="55"/>
      <c r="BL524" s="55"/>
      <c r="BM524" s="55"/>
      <c r="BN524" s="100"/>
      <c r="BO524" s="100"/>
      <c r="BP524" s="100"/>
      <c r="BQ524" s="100"/>
      <c r="BR524" s="100"/>
      <c r="BS524" s="100"/>
      <c r="BT524" s="100"/>
      <c r="BU524" s="100"/>
      <c r="BW524" s="216"/>
    </row>
    <row r="525" spans="3:73" ht="19.5" customHeight="1">
      <c r="C525" s="53"/>
      <c r="D525" s="53"/>
      <c r="E525" s="53"/>
      <c r="F525" s="53"/>
      <c r="G525" s="53"/>
      <c r="H525" s="53"/>
      <c r="I525" s="53"/>
      <c r="J525" s="53"/>
      <c r="K525" s="53"/>
      <c r="L525" s="53"/>
      <c r="M525" s="53"/>
      <c r="N525" s="53"/>
      <c r="O525" s="53"/>
      <c r="P525" s="53"/>
      <c r="Q525" s="53"/>
      <c r="R525" s="53"/>
      <c r="S525" s="53"/>
      <c r="T525" s="140"/>
      <c r="W525" s="417" t="s">
        <v>226</v>
      </c>
      <c r="X525" s="418"/>
      <c r="Y525" s="418"/>
      <c r="Z525" s="418"/>
      <c r="AA525" s="418"/>
      <c r="AB525" s="418"/>
      <c r="AC525" s="141"/>
      <c r="AD525" s="141"/>
      <c r="AE525" s="417" t="s">
        <v>226</v>
      </c>
      <c r="AF525" s="418"/>
      <c r="AG525" s="418"/>
      <c r="AH525" s="418"/>
      <c r="AI525" s="418"/>
      <c r="AJ525" s="418"/>
      <c r="AN525" s="151"/>
      <c r="BH525" s="55"/>
      <c r="BI525" s="55"/>
      <c r="BJ525" s="55"/>
      <c r="BK525" s="55"/>
      <c r="BL525" s="55"/>
      <c r="BM525" s="55"/>
      <c r="BN525" s="100"/>
      <c r="BO525" s="100"/>
      <c r="BP525" s="100"/>
      <c r="BQ525" s="100"/>
      <c r="BR525" s="100"/>
      <c r="BS525" s="100"/>
      <c r="BT525" s="100"/>
      <c r="BU525" s="100"/>
    </row>
    <row r="526" spans="3:75" ht="19.5" customHeight="1">
      <c r="C526" s="51" t="s">
        <v>599</v>
      </c>
      <c r="R526" s="141"/>
      <c r="S526" s="415"/>
      <c r="T526" s="415"/>
      <c r="U526" s="141"/>
      <c r="W526" s="422">
        <v>12107344</v>
      </c>
      <c r="X526" s="422"/>
      <c r="Y526" s="422"/>
      <c r="Z526" s="422"/>
      <c r="AA526" s="422"/>
      <c r="AB526" s="422"/>
      <c r="AC526" s="100"/>
      <c r="AD526" s="100"/>
      <c r="AE526" s="422">
        <v>40280974</v>
      </c>
      <c r="AF526" s="422"/>
      <c r="AG526" s="422"/>
      <c r="AH526" s="422"/>
      <c r="AI526" s="422"/>
      <c r="AJ526" s="422"/>
      <c r="AN526" s="51" t="s">
        <v>599</v>
      </c>
      <c r="BH526" s="410"/>
      <c r="BI526" s="410"/>
      <c r="BJ526" s="410"/>
      <c r="BK526" s="410"/>
      <c r="BL526" s="410"/>
      <c r="BM526" s="410"/>
      <c r="BN526" s="100"/>
      <c r="BO526" s="410"/>
      <c r="BP526" s="410"/>
      <c r="BQ526" s="410"/>
      <c r="BR526" s="410"/>
      <c r="BS526" s="410"/>
      <c r="BT526" s="410"/>
      <c r="BU526" s="100"/>
      <c r="BV526" s="143"/>
      <c r="BW526" s="143"/>
    </row>
    <row r="527" spans="3:75" ht="19.5" customHeight="1" hidden="1">
      <c r="C527" s="51" t="s">
        <v>600</v>
      </c>
      <c r="R527" s="141"/>
      <c r="S527" s="415"/>
      <c r="T527" s="415"/>
      <c r="U527" s="141"/>
      <c r="W527" s="422"/>
      <c r="X527" s="422"/>
      <c r="Y527" s="422"/>
      <c r="Z527" s="422"/>
      <c r="AA527" s="422"/>
      <c r="AB527" s="422"/>
      <c r="AC527" s="100"/>
      <c r="AD527" s="100"/>
      <c r="AE527" s="410"/>
      <c r="AF527" s="410"/>
      <c r="AG527" s="410"/>
      <c r="AH527" s="410"/>
      <c r="AI527" s="410"/>
      <c r="AJ527" s="410"/>
      <c r="AN527" s="51" t="s">
        <v>600</v>
      </c>
      <c r="BH527" s="410"/>
      <c r="BI527" s="410"/>
      <c r="BJ527" s="410"/>
      <c r="BK527" s="410"/>
      <c r="BL527" s="410"/>
      <c r="BM527" s="410"/>
      <c r="BN527" s="100"/>
      <c r="BO527" s="410"/>
      <c r="BP527" s="410"/>
      <c r="BQ527" s="410"/>
      <c r="BR527" s="410"/>
      <c r="BS527" s="410"/>
      <c r="BT527" s="410"/>
      <c r="BU527" s="100"/>
      <c r="BW527" s="143"/>
    </row>
    <row r="528" spans="3:73" ht="19.5" customHeight="1">
      <c r="C528" s="51" t="s">
        <v>601</v>
      </c>
      <c r="R528" s="141"/>
      <c r="S528" s="415"/>
      <c r="T528" s="415"/>
      <c r="U528" s="141"/>
      <c r="W528" s="422"/>
      <c r="X528" s="422"/>
      <c r="Y528" s="422"/>
      <c r="Z528" s="422"/>
      <c r="AA528" s="422"/>
      <c r="AB528" s="422"/>
      <c r="AC528" s="100"/>
      <c r="AD528" s="100"/>
      <c r="AE528" s="422"/>
      <c r="AF528" s="422"/>
      <c r="AG528" s="422"/>
      <c r="AH528" s="422"/>
      <c r="AI528" s="422"/>
      <c r="AJ528" s="422"/>
      <c r="AN528" s="51" t="s">
        <v>601</v>
      </c>
      <c r="BH528" s="410"/>
      <c r="BI528" s="410"/>
      <c r="BJ528" s="410"/>
      <c r="BK528" s="410"/>
      <c r="BL528" s="410"/>
      <c r="BM528" s="410"/>
      <c r="BN528" s="100"/>
      <c r="BO528" s="410"/>
      <c r="BP528" s="410"/>
      <c r="BQ528" s="410"/>
      <c r="BR528" s="410"/>
      <c r="BS528" s="410"/>
      <c r="BT528" s="410"/>
      <c r="BU528" s="100"/>
    </row>
    <row r="529" spans="3:73" ht="19.5" customHeight="1">
      <c r="C529" s="51" t="s">
        <v>602</v>
      </c>
      <c r="R529" s="141"/>
      <c r="S529" s="415"/>
      <c r="T529" s="415"/>
      <c r="U529" s="141"/>
      <c r="W529" s="422"/>
      <c r="X529" s="422"/>
      <c r="Y529" s="422"/>
      <c r="Z529" s="422"/>
      <c r="AA529" s="422"/>
      <c r="AB529" s="422"/>
      <c r="AC529" s="100"/>
      <c r="AD529" s="100"/>
      <c r="AE529" s="410"/>
      <c r="AF529" s="410"/>
      <c r="AG529" s="410"/>
      <c r="AH529" s="410"/>
      <c r="AI529" s="410"/>
      <c r="AJ529" s="410"/>
      <c r="AN529" s="51" t="s">
        <v>602</v>
      </c>
      <c r="BH529" s="410"/>
      <c r="BI529" s="410"/>
      <c r="BJ529" s="410"/>
      <c r="BK529" s="410"/>
      <c r="BL529" s="410"/>
      <c r="BM529" s="410"/>
      <c r="BN529" s="100"/>
      <c r="BO529" s="410"/>
      <c r="BP529" s="410"/>
      <c r="BQ529" s="410"/>
      <c r="BR529" s="410"/>
      <c r="BS529" s="410"/>
      <c r="BT529" s="410"/>
      <c r="BU529" s="100"/>
    </row>
    <row r="530" spans="3:73" ht="19.5" customHeight="1">
      <c r="C530" s="51" t="s">
        <v>603</v>
      </c>
      <c r="R530" s="141"/>
      <c r="S530" s="78"/>
      <c r="T530" s="78"/>
      <c r="U530" s="141"/>
      <c r="W530" s="422"/>
      <c r="X530" s="422"/>
      <c r="Y530" s="422"/>
      <c r="Z530" s="422"/>
      <c r="AA530" s="422"/>
      <c r="AB530" s="422"/>
      <c r="AC530" s="100"/>
      <c r="AD530" s="100"/>
      <c r="AE530" s="410"/>
      <c r="AF530" s="410"/>
      <c r="AG530" s="410"/>
      <c r="AH530" s="410"/>
      <c r="AI530" s="410"/>
      <c r="AJ530" s="410"/>
      <c r="BH530" s="100"/>
      <c r="BI530" s="100"/>
      <c r="BJ530" s="100"/>
      <c r="BK530" s="100"/>
      <c r="BL530" s="100"/>
      <c r="BM530" s="100"/>
      <c r="BN530" s="100"/>
      <c r="BO530" s="100"/>
      <c r="BP530" s="100"/>
      <c r="BQ530" s="100"/>
      <c r="BR530" s="100"/>
      <c r="BS530" s="100"/>
      <c r="BT530" s="100"/>
      <c r="BU530" s="100"/>
    </row>
    <row r="531" spans="3:73" ht="19.5" customHeight="1">
      <c r="C531" s="51" t="s">
        <v>604</v>
      </c>
      <c r="R531" s="141"/>
      <c r="S531" s="78"/>
      <c r="T531" s="78"/>
      <c r="U531" s="141"/>
      <c r="W531" s="422"/>
      <c r="X531" s="422"/>
      <c r="Y531" s="422"/>
      <c r="Z531" s="422"/>
      <c r="AA531" s="422"/>
      <c r="AB531" s="422"/>
      <c r="AC531" s="100"/>
      <c r="AD531" s="100"/>
      <c r="AE531" s="410"/>
      <c r="AF531" s="410"/>
      <c r="AG531" s="410"/>
      <c r="AH531" s="410"/>
      <c r="AI531" s="410"/>
      <c r="AJ531" s="410"/>
      <c r="BH531" s="100"/>
      <c r="BI531" s="100"/>
      <c r="BJ531" s="100"/>
      <c r="BK531" s="100"/>
      <c r="BL531" s="100"/>
      <c r="BM531" s="100"/>
      <c r="BN531" s="100"/>
      <c r="BO531" s="100"/>
      <c r="BP531" s="100"/>
      <c r="BQ531" s="100"/>
      <c r="BR531" s="100"/>
      <c r="BS531" s="100"/>
      <c r="BT531" s="100"/>
      <c r="BU531" s="100"/>
    </row>
    <row r="532" spans="3:73" ht="19.5" customHeight="1">
      <c r="C532" s="51" t="s">
        <v>605</v>
      </c>
      <c r="R532" s="141"/>
      <c r="S532" s="415"/>
      <c r="T532" s="415"/>
      <c r="U532" s="141"/>
      <c r="W532" s="422"/>
      <c r="X532" s="422"/>
      <c r="Y532" s="422"/>
      <c r="Z532" s="422"/>
      <c r="AA532" s="422"/>
      <c r="AB532" s="422"/>
      <c r="AC532" s="100"/>
      <c r="AD532" s="100"/>
      <c r="AE532" s="410"/>
      <c r="AF532" s="410"/>
      <c r="AG532" s="410"/>
      <c r="AH532" s="410"/>
      <c r="AI532" s="410"/>
      <c r="AJ532" s="410"/>
      <c r="AN532" s="51" t="s">
        <v>605</v>
      </c>
      <c r="BH532" s="410"/>
      <c r="BI532" s="410"/>
      <c r="BJ532" s="410"/>
      <c r="BK532" s="410"/>
      <c r="BL532" s="410"/>
      <c r="BM532" s="410"/>
      <c r="BN532" s="100"/>
      <c r="BO532" s="410"/>
      <c r="BP532" s="410"/>
      <c r="BQ532" s="410"/>
      <c r="BR532" s="410"/>
      <c r="BS532" s="410"/>
      <c r="BT532" s="410"/>
      <c r="BU532" s="100"/>
    </row>
    <row r="533" spans="3:73" ht="19.5" customHeight="1">
      <c r="C533" s="51" t="s">
        <v>606</v>
      </c>
      <c r="R533" s="141"/>
      <c r="S533" s="415"/>
      <c r="T533" s="415"/>
      <c r="U533" s="141"/>
      <c r="W533" s="422"/>
      <c r="X533" s="422"/>
      <c r="Y533" s="422"/>
      <c r="Z533" s="422"/>
      <c r="AA533" s="422"/>
      <c r="AB533" s="422"/>
      <c r="AC533" s="100"/>
      <c r="AD533" s="100"/>
      <c r="AE533" s="422"/>
      <c r="AF533" s="422"/>
      <c r="AG533" s="422"/>
      <c r="AH533" s="422"/>
      <c r="AI533" s="422"/>
      <c r="AJ533" s="422"/>
      <c r="AN533" s="51" t="s">
        <v>606</v>
      </c>
      <c r="BH533" s="410"/>
      <c r="BI533" s="410"/>
      <c r="BJ533" s="410"/>
      <c r="BK533" s="410"/>
      <c r="BL533" s="410"/>
      <c r="BM533" s="410"/>
      <c r="BN533" s="100"/>
      <c r="BO533" s="410"/>
      <c r="BP533" s="410"/>
      <c r="BQ533" s="410"/>
      <c r="BR533" s="410"/>
      <c r="BS533" s="410"/>
      <c r="BT533" s="410"/>
      <c r="BU533" s="100"/>
    </row>
    <row r="534" spans="3:77" ht="19.5" customHeight="1" thickBot="1">
      <c r="C534" s="423" t="s">
        <v>233</v>
      </c>
      <c r="D534" s="423"/>
      <c r="E534" s="423"/>
      <c r="F534" s="423"/>
      <c r="G534" s="423"/>
      <c r="H534" s="423"/>
      <c r="I534" s="423"/>
      <c r="J534" s="423"/>
      <c r="K534" s="423"/>
      <c r="L534" s="423"/>
      <c r="M534" s="423"/>
      <c r="N534" s="423"/>
      <c r="O534" s="423"/>
      <c r="P534" s="423"/>
      <c r="Q534" s="423"/>
      <c r="R534" s="423"/>
      <c r="S534" s="423"/>
      <c r="T534" s="140"/>
      <c r="W534" s="411">
        <f>SUBTOTAL(9,W524:AB533)</f>
        <v>12107344</v>
      </c>
      <c r="X534" s="411"/>
      <c r="Y534" s="411"/>
      <c r="Z534" s="411"/>
      <c r="AA534" s="411"/>
      <c r="AB534" s="411"/>
      <c r="AE534" s="411">
        <f>SUBTOTAL(9,AE525:AJ533)</f>
        <v>40280974</v>
      </c>
      <c r="AF534" s="411"/>
      <c r="AG534" s="411"/>
      <c r="AH534" s="411"/>
      <c r="AI534" s="411"/>
      <c r="AJ534" s="411"/>
      <c r="BH534" s="421"/>
      <c r="BI534" s="421"/>
      <c r="BJ534" s="421"/>
      <c r="BK534" s="421"/>
      <c r="BL534" s="421"/>
      <c r="BM534" s="421"/>
      <c r="BV534" s="143"/>
      <c r="BW534" s="143"/>
      <c r="BX534" s="209"/>
      <c r="BY534" s="232"/>
    </row>
    <row r="535" spans="3:74" ht="16.5" customHeight="1" thickTop="1">
      <c r="C535" s="53"/>
      <c r="D535" s="53"/>
      <c r="E535" s="53"/>
      <c r="F535" s="53"/>
      <c r="G535" s="53"/>
      <c r="H535" s="53"/>
      <c r="I535" s="53"/>
      <c r="J535" s="53"/>
      <c r="K535" s="53"/>
      <c r="L535" s="53"/>
      <c r="M535" s="53"/>
      <c r="N535" s="53"/>
      <c r="O535" s="53"/>
      <c r="P535" s="53"/>
      <c r="Q535" s="53"/>
      <c r="R535" s="53"/>
      <c r="S535" s="53"/>
      <c r="T535" s="140"/>
      <c r="W535" s="142"/>
      <c r="X535" s="142"/>
      <c r="Y535" s="142"/>
      <c r="Z535" s="142"/>
      <c r="AA535" s="142"/>
      <c r="AB535" s="142"/>
      <c r="AE535" s="142"/>
      <c r="AF535" s="142"/>
      <c r="AG535" s="142"/>
      <c r="AH535" s="142"/>
      <c r="AI535" s="142"/>
      <c r="AJ535" s="142"/>
      <c r="BV535" s="143"/>
    </row>
    <row r="536" spans="1:73" ht="19.5" customHeight="1">
      <c r="A536" s="72">
        <v>30</v>
      </c>
      <c r="B536" s="72" t="s">
        <v>223</v>
      </c>
      <c r="C536" s="106" t="s">
        <v>607</v>
      </c>
      <c r="S536" s="141"/>
      <c r="T536" s="141"/>
      <c r="U536" s="141"/>
      <c r="W536" s="415" t="s">
        <v>474</v>
      </c>
      <c r="X536" s="416"/>
      <c r="Y536" s="416"/>
      <c r="Z536" s="416"/>
      <c r="AA536" s="416"/>
      <c r="AB536" s="416"/>
      <c r="AD536" s="415" t="s">
        <v>473</v>
      </c>
      <c r="AE536" s="415"/>
      <c r="AF536" s="415"/>
      <c r="AG536" s="415"/>
      <c r="AH536" s="415"/>
      <c r="AI536" s="415"/>
      <c r="AJ536" s="415"/>
      <c r="AL536" s="72">
        <v>26</v>
      </c>
      <c r="AM536" s="72" t="s">
        <v>223</v>
      </c>
      <c r="AN536" s="106" t="s">
        <v>608</v>
      </c>
      <c r="BO536" s="52"/>
      <c r="BP536" s="52"/>
      <c r="BQ536" s="52"/>
      <c r="BR536" s="52"/>
      <c r="BS536" s="52"/>
      <c r="BT536" s="52"/>
      <c r="BU536" s="52"/>
    </row>
    <row r="537" spans="3:73" ht="19.5" customHeight="1">
      <c r="C537" s="152"/>
      <c r="D537" s="152"/>
      <c r="E537" s="152"/>
      <c r="F537" s="152"/>
      <c r="G537" s="152"/>
      <c r="H537" s="152"/>
      <c r="I537" s="152"/>
      <c r="J537" s="152"/>
      <c r="K537" s="152"/>
      <c r="L537" s="152"/>
      <c r="M537" s="152"/>
      <c r="N537" s="152"/>
      <c r="O537" s="152"/>
      <c r="P537" s="152"/>
      <c r="Q537" s="152"/>
      <c r="R537" s="152"/>
      <c r="S537" s="429"/>
      <c r="T537" s="429"/>
      <c r="U537" s="153"/>
      <c r="V537" s="152"/>
      <c r="W537" s="417" t="s">
        <v>226</v>
      </c>
      <c r="X537" s="418"/>
      <c r="Y537" s="418"/>
      <c r="Z537" s="418"/>
      <c r="AA537" s="418"/>
      <c r="AB537" s="418"/>
      <c r="AC537" s="141"/>
      <c r="AD537" s="141"/>
      <c r="AE537" s="417" t="s">
        <v>226</v>
      </c>
      <c r="AF537" s="418"/>
      <c r="AG537" s="418"/>
      <c r="AH537" s="418"/>
      <c r="AI537" s="418"/>
      <c r="AJ537" s="418"/>
      <c r="AN537" s="152"/>
      <c r="AO537" s="152"/>
      <c r="AP537" s="152"/>
      <c r="AQ537" s="152"/>
      <c r="AR537" s="152"/>
      <c r="AS537" s="152"/>
      <c r="AT537" s="152"/>
      <c r="AU537" s="152"/>
      <c r="AV537" s="152"/>
      <c r="AW537" s="152"/>
      <c r="AX537" s="152"/>
      <c r="AY537" s="152"/>
      <c r="AZ537" s="152"/>
      <c r="BA537" s="152"/>
      <c r="BB537" s="152"/>
      <c r="BC537" s="152"/>
      <c r="BD537" s="152"/>
      <c r="BE537" s="152"/>
      <c r="BF537" s="152"/>
      <c r="BG537" s="152"/>
      <c r="BH537" s="430" t="s">
        <v>196</v>
      </c>
      <c r="BI537" s="430"/>
      <c r="BJ537" s="430"/>
      <c r="BK537" s="430"/>
      <c r="BL537" s="430"/>
      <c r="BM537" s="430"/>
      <c r="BO537" s="430" t="s">
        <v>197</v>
      </c>
      <c r="BP537" s="430"/>
      <c r="BQ537" s="430"/>
      <c r="BR537" s="430"/>
      <c r="BS537" s="430"/>
      <c r="BT537" s="430"/>
      <c r="BU537" s="137"/>
    </row>
    <row r="538" spans="3:75" ht="19.5" customHeight="1">
      <c r="C538" s="71" t="s">
        <v>609</v>
      </c>
      <c r="D538" s="72"/>
      <c r="E538" s="72"/>
      <c r="F538" s="72"/>
      <c r="G538" s="72"/>
      <c r="H538" s="72"/>
      <c r="I538" s="72"/>
      <c r="J538" s="72"/>
      <c r="K538" s="72"/>
      <c r="L538" s="72"/>
      <c r="M538" s="72"/>
      <c r="N538" s="72"/>
      <c r="O538" s="72"/>
      <c r="P538" s="72"/>
      <c r="Q538" s="72"/>
      <c r="R538" s="72"/>
      <c r="S538" s="415"/>
      <c r="T538" s="415"/>
      <c r="U538" s="141"/>
      <c r="W538" s="422">
        <v>1687150783</v>
      </c>
      <c r="X538" s="422"/>
      <c r="Y538" s="422"/>
      <c r="Z538" s="422"/>
      <c r="AA538" s="422"/>
      <c r="AB538" s="422"/>
      <c r="AE538" s="422">
        <v>712758185</v>
      </c>
      <c r="AF538" s="422"/>
      <c r="AG538" s="422"/>
      <c r="AH538" s="422"/>
      <c r="AI538" s="422"/>
      <c r="AJ538" s="422"/>
      <c r="AN538" s="71" t="s">
        <v>610</v>
      </c>
      <c r="AO538" s="72"/>
      <c r="AP538" s="72"/>
      <c r="AQ538" s="72"/>
      <c r="AR538" s="72"/>
      <c r="AS538" s="72"/>
      <c r="AT538" s="72"/>
      <c r="AU538" s="72"/>
      <c r="AV538" s="72"/>
      <c r="AW538" s="72"/>
      <c r="AX538" s="72"/>
      <c r="AY538" s="72"/>
      <c r="AZ538" s="72"/>
      <c r="BA538" s="72"/>
      <c r="BB538" s="72"/>
      <c r="BC538" s="72"/>
      <c r="BD538" s="72"/>
      <c r="BE538" s="72"/>
      <c r="BH538" s="427"/>
      <c r="BI538" s="427"/>
      <c r="BJ538" s="427"/>
      <c r="BK538" s="427"/>
      <c r="BL538" s="427"/>
      <c r="BM538" s="427"/>
      <c r="BO538" s="427"/>
      <c r="BP538" s="427"/>
      <c r="BQ538" s="427"/>
      <c r="BR538" s="427"/>
      <c r="BS538" s="427"/>
      <c r="BT538" s="427"/>
      <c r="BU538" s="52"/>
      <c r="BV538" s="143"/>
      <c r="BW538" s="143"/>
    </row>
    <row r="539" spans="3:75" ht="19.5" customHeight="1">
      <c r="C539" s="71" t="s">
        <v>611</v>
      </c>
      <c r="D539" s="72"/>
      <c r="E539" s="72"/>
      <c r="F539" s="72"/>
      <c r="G539" s="72"/>
      <c r="H539" s="72"/>
      <c r="I539" s="72"/>
      <c r="J539" s="72"/>
      <c r="K539" s="72"/>
      <c r="L539" s="72"/>
      <c r="M539" s="72"/>
      <c r="N539" s="72"/>
      <c r="O539" s="72"/>
      <c r="P539" s="72"/>
      <c r="Q539" s="72"/>
      <c r="R539" s="72"/>
      <c r="S539" s="415"/>
      <c r="T539" s="415"/>
      <c r="U539" s="141"/>
      <c r="W539" s="422"/>
      <c r="X539" s="422"/>
      <c r="Y539" s="422"/>
      <c r="Z539" s="422"/>
      <c r="AA539" s="422"/>
      <c r="AB539" s="422"/>
      <c r="AE539" s="410"/>
      <c r="AF539" s="410"/>
      <c r="AG539" s="410"/>
      <c r="AH539" s="410"/>
      <c r="AI539" s="410"/>
      <c r="AJ539" s="410"/>
      <c r="AN539" s="71" t="s">
        <v>612</v>
      </c>
      <c r="AO539" s="72"/>
      <c r="AP539" s="72"/>
      <c r="AQ539" s="72"/>
      <c r="AR539" s="72"/>
      <c r="AS539" s="72"/>
      <c r="AT539" s="72"/>
      <c r="AU539" s="72"/>
      <c r="AV539" s="72"/>
      <c r="AW539" s="72"/>
      <c r="AX539" s="72"/>
      <c r="AY539" s="72"/>
      <c r="AZ539" s="72"/>
      <c r="BA539" s="72"/>
      <c r="BB539" s="72"/>
      <c r="BC539" s="72"/>
      <c r="BD539" s="72"/>
      <c r="BE539" s="72"/>
      <c r="BH539" s="410"/>
      <c r="BI539" s="410"/>
      <c r="BJ539" s="410"/>
      <c r="BK539" s="410"/>
      <c r="BL539" s="410"/>
      <c r="BM539" s="410"/>
      <c r="BO539" s="410"/>
      <c r="BP539" s="410"/>
      <c r="BQ539" s="410"/>
      <c r="BR539" s="410"/>
      <c r="BS539" s="410"/>
      <c r="BT539" s="410"/>
      <c r="BU539" s="100"/>
      <c r="BV539" s="143"/>
      <c r="BW539" s="143"/>
    </row>
    <row r="540" spans="3:75" ht="19.5" customHeight="1">
      <c r="C540" s="71" t="s">
        <v>613</v>
      </c>
      <c r="D540" s="72"/>
      <c r="E540" s="72"/>
      <c r="F540" s="72"/>
      <c r="G540" s="72"/>
      <c r="H540" s="72"/>
      <c r="I540" s="72"/>
      <c r="J540" s="72"/>
      <c r="K540" s="72"/>
      <c r="L540" s="72"/>
      <c r="M540" s="72"/>
      <c r="N540" s="72"/>
      <c r="O540" s="72"/>
      <c r="P540" s="72"/>
      <c r="Q540" s="72"/>
      <c r="R540" s="72"/>
      <c r="S540" s="78"/>
      <c r="T540" s="78"/>
      <c r="U540" s="141"/>
      <c r="W540" s="422"/>
      <c r="X540" s="422"/>
      <c r="Y540" s="422"/>
      <c r="Z540" s="422"/>
      <c r="AA540" s="422"/>
      <c r="AB540" s="422"/>
      <c r="AE540" s="410"/>
      <c r="AF540" s="410"/>
      <c r="AG540" s="410"/>
      <c r="AH540" s="410"/>
      <c r="AI540" s="410"/>
      <c r="AJ540" s="410"/>
      <c r="AN540" s="71"/>
      <c r="AO540" s="72"/>
      <c r="AP540" s="72"/>
      <c r="AQ540" s="72"/>
      <c r="AR540" s="72"/>
      <c r="AS540" s="72"/>
      <c r="AT540" s="72"/>
      <c r="AU540" s="72"/>
      <c r="AV540" s="72"/>
      <c r="AW540" s="72"/>
      <c r="AX540" s="72"/>
      <c r="AY540" s="72"/>
      <c r="AZ540" s="72"/>
      <c r="BA540" s="72"/>
      <c r="BB540" s="72"/>
      <c r="BC540" s="72"/>
      <c r="BD540" s="72"/>
      <c r="BE540" s="72"/>
      <c r="BH540" s="100"/>
      <c r="BI540" s="100"/>
      <c r="BJ540" s="100"/>
      <c r="BK540" s="100"/>
      <c r="BL540" s="100"/>
      <c r="BM540" s="100"/>
      <c r="BO540" s="100"/>
      <c r="BP540" s="100"/>
      <c r="BQ540" s="100"/>
      <c r="BR540" s="100"/>
      <c r="BS540" s="100"/>
      <c r="BT540" s="100"/>
      <c r="BU540" s="100"/>
      <c r="BV540" s="143"/>
      <c r="BW540" s="143"/>
    </row>
    <row r="541" spans="3:75" ht="19.5" customHeight="1">
      <c r="C541" s="71" t="s">
        <v>614</v>
      </c>
      <c r="D541" s="72"/>
      <c r="E541" s="72"/>
      <c r="F541" s="72"/>
      <c r="G541" s="72"/>
      <c r="H541" s="72"/>
      <c r="I541" s="72"/>
      <c r="J541" s="72"/>
      <c r="K541" s="72"/>
      <c r="L541" s="72"/>
      <c r="M541" s="72"/>
      <c r="N541" s="72"/>
      <c r="O541" s="72"/>
      <c r="P541" s="72"/>
      <c r="Q541" s="72"/>
      <c r="R541" s="72"/>
      <c r="S541" s="78"/>
      <c r="T541" s="78"/>
      <c r="U541" s="141"/>
      <c r="W541" s="422"/>
      <c r="X541" s="422"/>
      <c r="Y541" s="422"/>
      <c r="Z541" s="422"/>
      <c r="AA541" s="422"/>
      <c r="AB541" s="422"/>
      <c r="AE541" s="410"/>
      <c r="AF541" s="410"/>
      <c r="AG541" s="410"/>
      <c r="AH541" s="410"/>
      <c r="AI541" s="410"/>
      <c r="AJ541" s="410"/>
      <c r="AN541" s="71"/>
      <c r="AO541" s="72"/>
      <c r="AP541" s="72"/>
      <c r="AQ541" s="72"/>
      <c r="AR541" s="72"/>
      <c r="AS541" s="72"/>
      <c r="AT541" s="72"/>
      <c r="AU541" s="72"/>
      <c r="AV541" s="72"/>
      <c r="AW541" s="72"/>
      <c r="AX541" s="72"/>
      <c r="AY541" s="72"/>
      <c r="AZ541" s="72"/>
      <c r="BA541" s="72"/>
      <c r="BB541" s="72"/>
      <c r="BC541" s="72"/>
      <c r="BD541" s="72"/>
      <c r="BE541" s="72"/>
      <c r="BH541" s="100"/>
      <c r="BI541" s="100"/>
      <c r="BJ541" s="100"/>
      <c r="BK541" s="100"/>
      <c r="BL541" s="100"/>
      <c r="BM541" s="100"/>
      <c r="BO541" s="100"/>
      <c r="BP541" s="100"/>
      <c r="BQ541" s="100"/>
      <c r="BR541" s="100"/>
      <c r="BS541" s="100"/>
      <c r="BT541" s="100"/>
      <c r="BU541" s="100"/>
      <c r="BV541" s="143"/>
      <c r="BW541" s="143"/>
    </row>
    <row r="542" spans="3:75" ht="19.5" customHeight="1">
      <c r="C542" s="71" t="s">
        <v>615</v>
      </c>
      <c r="D542" s="72"/>
      <c r="E542" s="72"/>
      <c r="F542" s="72"/>
      <c r="G542" s="72"/>
      <c r="H542" s="72"/>
      <c r="I542" s="72"/>
      <c r="J542" s="72"/>
      <c r="K542" s="72"/>
      <c r="L542" s="72"/>
      <c r="M542" s="72"/>
      <c r="N542" s="72"/>
      <c r="O542" s="72"/>
      <c r="P542" s="72"/>
      <c r="Q542" s="72"/>
      <c r="R542" s="72"/>
      <c r="S542" s="78"/>
      <c r="T542" s="78"/>
      <c r="U542" s="141"/>
      <c r="W542" s="422"/>
      <c r="X542" s="422"/>
      <c r="Y542" s="422"/>
      <c r="Z542" s="422"/>
      <c r="AA542" s="422"/>
      <c r="AB542" s="422"/>
      <c r="AE542" s="410"/>
      <c r="AF542" s="410"/>
      <c r="AG542" s="410"/>
      <c r="AH542" s="410"/>
      <c r="AI542" s="410"/>
      <c r="AJ542" s="410"/>
      <c r="AN542" s="71"/>
      <c r="AO542" s="72"/>
      <c r="AP542" s="72"/>
      <c r="AQ542" s="72"/>
      <c r="AR542" s="72"/>
      <c r="AS542" s="72"/>
      <c r="AT542" s="72"/>
      <c r="AU542" s="72"/>
      <c r="AV542" s="72"/>
      <c r="AW542" s="72"/>
      <c r="AX542" s="72"/>
      <c r="AY542" s="72"/>
      <c r="AZ542" s="72"/>
      <c r="BA542" s="72"/>
      <c r="BB542" s="72"/>
      <c r="BC542" s="72"/>
      <c r="BD542" s="72"/>
      <c r="BE542" s="72"/>
      <c r="BH542" s="100"/>
      <c r="BI542" s="100"/>
      <c r="BJ542" s="100"/>
      <c r="BK542" s="100"/>
      <c r="BL542" s="100"/>
      <c r="BM542" s="100"/>
      <c r="BO542" s="100"/>
      <c r="BP542" s="100"/>
      <c r="BQ542" s="100"/>
      <c r="BR542" s="100"/>
      <c r="BS542" s="100"/>
      <c r="BT542" s="100"/>
      <c r="BU542" s="100"/>
      <c r="BV542" s="143"/>
      <c r="BW542" s="143"/>
    </row>
    <row r="543" spans="3:75" ht="19.5" customHeight="1">
      <c r="C543" s="71" t="s">
        <v>616</v>
      </c>
      <c r="D543" s="72"/>
      <c r="E543" s="72"/>
      <c r="F543" s="72"/>
      <c r="G543" s="72"/>
      <c r="H543" s="72"/>
      <c r="I543" s="72"/>
      <c r="J543" s="72"/>
      <c r="K543" s="72"/>
      <c r="L543" s="72"/>
      <c r="M543" s="72"/>
      <c r="N543" s="72"/>
      <c r="O543" s="72"/>
      <c r="P543" s="72"/>
      <c r="Q543" s="72"/>
      <c r="R543" s="72"/>
      <c r="S543" s="78"/>
      <c r="T543" s="78"/>
      <c r="U543" s="141"/>
      <c r="W543" s="422"/>
      <c r="X543" s="422"/>
      <c r="Y543" s="422"/>
      <c r="Z543" s="422"/>
      <c r="AA543" s="422"/>
      <c r="AB543" s="422"/>
      <c r="AE543" s="410"/>
      <c r="AF543" s="410"/>
      <c r="AG543" s="410"/>
      <c r="AH543" s="410"/>
      <c r="AI543" s="410"/>
      <c r="AJ543" s="410"/>
      <c r="AN543" s="71"/>
      <c r="AO543" s="72"/>
      <c r="AP543" s="72"/>
      <c r="AQ543" s="72"/>
      <c r="AR543" s="72"/>
      <c r="AS543" s="72"/>
      <c r="AT543" s="72"/>
      <c r="AU543" s="72"/>
      <c r="AV543" s="72"/>
      <c r="AW543" s="72"/>
      <c r="AX543" s="72"/>
      <c r="AY543" s="72"/>
      <c r="AZ543" s="72"/>
      <c r="BA543" s="72"/>
      <c r="BB543" s="72"/>
      <c r="BC543" s="72"/>
      <c r="BD543" s="72"/>
      <c r="BE543" s="72"/>
      <c r="BH543" s="100"/>
      <c r="BI543" s="100"/>
      <c r="BJ543" s="100"/>
      <c r="BK543" s="100"/>
      <c r="BL543" s="100"/>
      <c r="BM543" s="100"/>
      <c r="BO543" s="100"/>
      <c r="BP543" s="100"/>
      <c r="BQ543" s="100"/>
      <c r="BR543" s="100"/>
      <c r="BS543" s="100"/>
      <c r="BT543" s="100"/>
      <c r="BU543" s="100"/>
      <c r="BV543" s="143"/>
      <c r="BW543" s="143"/>
    </row>
    <row r="544" spans="3:75" ht="19.5" customHeight="1">
      <c r="C544" s="71" t="s">
        <v>617</v>
      </c>
      <c r="D544" s="72"/>
      <c r="E544" s="72"/>
      <c r="F544" s="72"/>
      <c r="G544" s="72"/>
      <c r="H544" s="72"/>
      <c r="I544" s="72"/>
      <c r="J544" s="72"/>
      <c r="K544" s="72"/>
      <c r="L544" s="72"/>
      <c r="M544" s="72"/>
      <c r="N544" s="72"/>
      <c r="O544" s="72"/>
      <c r="P544" s="72"/>
      <c r="Q544" s="72"/>
      <c r="R544" s="72"/>
      <c r="S544" s="78"/>
      <c r="T544" s="78"/>
      <c r="U544" s="141"/>
      <c r="W544" s="422"/>
      <c r="X544" s="422"/>
      <c r="Y544" s="422"/>
      <c r="Z544" s="422"/>
      <c r="AA544" s="422"/>
      <c r="AB544" s="422"/>
      <c r="AE544" s="410"/>
      <c r="AF544" s="410"/>
      <c r="AG544" s="410"/>
      <c r="AH544" s="410"/>
      <c r="AI544" s="410"/>
      <c r="AJ544" s="410"/>
      <c r="AN544" s="71"/>
      <c r="AO544" s="72"/>
      <c r="AP544" s="72"/>
      <c r="AQ544" s="72"/>
      <c r="AR544" s="72"/>
      <c r="AS544" s="72"/>
      <c r="AT544" s="72"/>
      <c r="AU544" s="72"/>
      <c r="AV544" s="72"/>
      <c r="AW544" s="72"/>
      <c r="AX544" s="72"/>
      <c r="AY544" s="72"/>
      <c r="AZ544" s="72"/>
      <c r="BA544" s="72"/>
      <c r="BB544" s="72"/>
      <c r="BC544" s="72"/>
      <c r="BD544" s="72"/>
      <c r="BE544" s="72"/>
      <c r="BH544" s="100"/>
      <c r="BI544" s="100"/>
      <c r="BJ544" s="100"/>
      <c r="BK544" s="100"/>
      <c r="BL544" s="100"/>
      <c r="BM544" s="100"/>
      <c r="BO544" s="100"/>
      <c r="BP544" s="100"/>
      <c r="BQ544" s="100"/>
      <c r="BR544" s="100"/>
      <c r="BS544" s="100"/>
      <c r="BT544" s="100"/>
      <c r="BU544" s="100"/>
      <c r="BV544" s="143"/>
      <c r="BW544" s="143"/>
    </row>
    <row r="545" spans="3:75" ht="19.5" customHeight="1">
      <c r="C545" s="51" t="s">
        <v>618</v>
      </c>
      <c r="S545" s="415"/>
      <c r="T545" s="415"/>
      <c r="U545" s="141"/>
      <c r="W545" s="422"/>
      <c r="X545" s="422"/>
      <c r="Y545" s="422"/>
      <c r="Z545" s="422"/>
      <c r="AA545" s="422"/>
      <c r="AB545" s="422"/>
      <c r="AE545" s="422"/>
      <c r="AF545" s="422"/>
      <c r="AG545" s="422"/>
      <c r="AH545" s="422"/>
      <c r="AI545" s="422"/>
      <c r="AJ545" s="422"/>
      <c r="AN545" s="51" t="s">
        <v>619</v>
      </c>
      <c r="BH545" s="410"/>
      <c r="BI545" s="410"/>
      <c r="BJ545" s="410"/>
      <c r="BK545" s="410"/>
      <c r="BL545" s="410"/>
      <c r="BM545" s="410"/>
      <c r="BO545" s="410"/>
      <c r="BP545" s="410"/>
      <c r="BQ545" s="410"/>
      <c r="BR545" s="410"/>
      <c r="BS545" s="410"/>
      <c r="BT545" s="410"/>
      <c r="BU545" s="100"/>
      <c r="BV545" s="143"/>
      <c r="BW545" s="143"/>
    </row>
    <row r="546" spans="3:77" ht="19.5" customHeight="1" thickBot="1">
      <c r="C546" s="423" t="s">
        <v>233</v>
      </c>
      <c r="D546" s="423"/>
      <c r="E546" s="423"/>
      <c r="F546" s="423"/>
      <c r="G546" s="423"/>
      <c r="H546" s="423"/>
      <c r="I546" s="423"/>
      <c r="J546" s="423"/>
      <c r="K546" s="423"/>
      <c r="L546" s="423"/>
      <c r="M546" s="423"/>
      <c r="N546" s="423"/>
      <c r="O546" s="423"/>
      <c r="P546" s="423"/>
      <c r="Q546" s="423"/>
      <c r="R546" s="423"/>
      <c r="S546" s="423"/>
      <c r="T546" s="140"/>
      <c r="U546" s="141"/>
      <c r="W546" s="411">
        <f>SUBTOTAL(9,W538:AB545)</f>
        <v>1687150783</v>
      </c>
      <c r="X546" s="411"/>
      <c r="Y546" s="411"/>
      <c r="Z546" s="411"/>
      <c r="AA546" s="411"/>
      <c r="AB546" s="411"/>
      <c r="AE546" s="411">
        <f>SUBTOTAL(9,AE538:AJ545)</f>
        <v>712758185</v>
      </c>
      <c r="AF546" s="411"/>
      <c r="AG546" s="411"/>
      <c r="AH546" s="411"/>
      <c r="AI546" s="411"/>
      <c r="AJ546" s="411"/>
      <c r="AN546" s="72" t="s">
        <v>233</v>
      </c>
      <c r="AO546" s="72"/>
      <c r="AP546" s="72"/>
      <c r="AQ546" s="72"/>
      <c r="AR546" s="72"/>
      <c r="AS546" s="72"/>
      <c r="AT546" s="72"/>
      <c r="AU546" s="72"/>
      <c r="AV546" s="72"/>
      <c r="AW546" s="72"/>
      <c r="AX546" s="72"/>
      <c r="AY546" s="72"/>
      <c r="AZ546" s="72"/>
      <c r="BA546" s="72"/>
      <c r="BB546" s="72"/>
      <c r="BC546" s="72"/>
      <c r="BD546" s="72"/>
      <c r="BE546" s="72"/>
      <c r="BH546" s="411">
        <f>SUBTOTAL(9,BH538:BM545)</f>
        <v>0</v>
      </c>
      <c r="BI546" s="411"/>
      <c r="BJ546" s="411"/>
      <c r="BK546" s="411"/>
      <c r="BL546" s="411"/>
      <c r="BM546" s="411"/>
      <c r="BO546" s="411">
        <f>SUBTOTAL(9,BO538:BT545)</f>
        <v>0</v>
      </c>
      <c r="BP546" s="411"/>
      <c r="BQ546" s="411"/>
      <c r="BR546" s="411"/>
      <c r="BS546" s="411"/>
      <c r="BT546" s="411"/>
      <c r="BU546" s="142"/>
      <c r="BV546" s="264"/>
      <c r="BW546" s="264"/>
      <c r="BX546" s="209"/>
      <c r="BY546" s="232"/>
    </row>
    <row r="547" spans="19:74" ht="19.5" customHeight="1" thickTop="1">
      <c r="S547" s="141"/>
      <c r="T547" s="141"/>
      <c r="U547" s="141"/>
      <c r="AE547" s="52"/>
      <c r="AF547" s="52"/>
      <c r="AG547" s="52"/>
      <c r="AH547" s="52"/>
      <c r="AI547" s="52"/>
      <c r="AJ547" s="52"/>
      <c r="BO547" s="52"/>
      <c r="BP547" s="52"/>
      <c r="BQ547" s="52"/>
      <c r="BR547" s="52"/>
      <c r="BS547" s="52"/>
      <c r="BT547" s="52"/>
      <c r="BU547" s="52"/>
      <c r="BV547" s="143"/>
    </row>
    <row r="548" spans="1:73" ht="19.5" customHeight="1">
      <c r="A548" s="72">
        <v>31</v>
      </c>
      <c r="B548" s="72" t="s">
        <v>223</v>
      </c>
      <c r="C548" s="106" t="s">
        <v>620</v>
      </c>
      <c r="S548" s="141"/>
      <c r="T548" s="141"/>
      <c r="U548" s="141"/>
      <c r="AE548" s="52"/>
      <c r="AF548" s="52"/>
      <c r="AG548" s="52"/>
      <c r="AH548" s="52"/>
      <c r="AI548" s="52"/>
      <c r="AJ548" s="52"/>
      <c r="BO548" s="52"/>
      <c r="BP548" s="52"/>
      <c r="BQ548" s="52"/>
      <c r="BR548" s="52"/>
      <c r="BS548" s="52"/>
      <c r="BT548" s="52"/>
      <c r="BU548" s="52"/>
    </row>
    <row r="549" spans="3:73" ht="19.5" customHeight="1">
      <c r="C549" s="106"/>
      <c r="S549" s="141"/>
      <c r="T549" s="141"/>
      <c r="U549" s="141"/>
      <c r="AE549" s="52"/>
      <c r="AF549" s="52"/>
      <c r="AG549" s="52"/>
      <c r="AH549" s="52"/>
      <c r="AI549" s="52"/>
      <c r="AJ549" s="52"/>
      <c r="BO549" s="52"/>
      <c r="BP549" s="52"/>
      <c r="BQ549" s="52"/>
      <c r="BR549" s="52"/>
      <c r="BS549" s="52"/>
      <c r="BT549" s="52"/>
      <c r="BU549" s="52"/>
    </row>
    <row r="550" spans="1:73" ht="19.5" customHeight="1">
      <c r="A550" s="71"/>
      <c r="B550" s="71"/>
      <c r="C550" s="51" t="s">
        <v>621</v>
      </c>
      <c r="S550" s="141"/>
      <c r="T550" s="141"/>
      <c r="U550" s="141"/>
      <c r="AE550" s="52"/>
      <c r="AF550" s="52"/>
      <c r="AG550" s="52"/>
      <c r="AH550" s="52"/>
      <c r="AI550" s="52"/>
      <c r="AJ550" s="52"/>
      <c r="AL550" s="71"/>
      <c r="AM550" s="71"/>
      <c r="BO550" s="52"/>
      <c r="BP550" s="52"/>
      <c r="BQ550" s="52"/>
      <c r="BR550" s="52"/>
      <c r="BS550" s="52"/>
      <c r="BT550" s="52"/>
      <c r="BU550" s="52"/>
    </row>
    <row r="551" spans="1:73" ht="19.5" customHeight="1">
      <c r="A551" s="71"/>
      <c r="B551" s="71"/>
      <c r="C551" s="51" t="s">
        <v>622</v>
      </c>
      <c r="S551" s="141"/>
      <c r="T551" s="141"/>
      <c r="U551" s="141"/>
      <c r="AE551" s="52"/>
      <c r="AF551" s="52"/>
      <c r="AG551" s="52"/>
      <c r="AH551" s="52"/>
      <c r="AI551" s="52"/>
      <c r="AJ551" s="52"/>
      <c r="AL551" s="71"/>
      <c r="AM551" s="71"/>
      <c r="BO551" s="52"/>
      <c r="BP551" s="52"/>
      <c r="BQ551" s="52"/>
      <c r="BR551" s="52"/>
      <c r="BS551" s="52"/>
      <c r="BT551" s="52"/>
      <c r="BU551" s="52"/>
    </row>
    <row r="552" spans="1:73" ht="19.5" customHeight="1">
      <c r="A552" s="71"/>
      <c r="B552" s="71"/>
      <c r="C552" s="51" t="s">
        <v>623</v>
      </c>
      <c r="S552" s="141"/>
      <c r="T552" s="141"/>
      <c r="U552" s="141"/>
      <c r="AE552" s="52"/>
      <c r="AF552" s="52"/>
      <c r="AG552" s="52"/>
      <c r="AH552" s="52"/>
      <c r="AI552" s="52"/>
      <c r="AJ552" s="52"/>
      <c r="AL552" s="71"/>
      <c r="AM552" s="71"/>
      <c r="BO552" s="52"/>
      <c r="BP552" s="52"/>
      <c r="BQ552" s="52"/>
      <c r="BR552" s="52"/>
      <c r="BS552" s="52"/>
      <c r="BT552" s="52"/>
      <c r="BU552" s="52"/>
    </row>
    <row r="553" spans="2:73" ht="19.5" customHeight="1">
      <c r="B553" s="71"/>
      <c r="C553" s="51" t="s">
        <v>624</v>
      </c>
      <c r="S553" s="141"/>
      <c r="T553" s="141"/>
      <c r="U553" s="141"/>
      <c r="AE553" s="52"/>
      <c r="AF553" s="52"/>
      <c r="AG553" s="52"/>
      <c r="AH553" s="52"/>
      <c r="AI553" s="52"/>
      <c r="AJ553" s="52"/>
      <c r="AL553" s="71"/>
      <c r="AM553" s="71"/>
      <c r="BO553" s="52"/>
      <c r="BP553" s="52"/>
      <c r="BQ553" s="52"/>
      <c r="BR553" s="52"/>
      <c r="BS553" s="52"/>
      <c r="BT553" s="52"/>
      <c r="BU553" s="52"/>
    </row>
    <row r="554" spans="1:73" ht="19.5" customHeight="1">
      <c r="A554" s="71"/>
      <c r="B554" s="71"/>
      <c r="C554" s="51" t="s">
        <v>625</v>
      </c>
      <c r="S554" s="141"/>
      <c r="T554" s="141"/>
      <c r="U554" s="141"/>
      <c r="AE554" s="52"/>
      <c r="AF554" s="52"/>
      <c r="AG554" s="52"/>
      <c r="AH554" s="52"/>
      <c r="AI554" s="52"/>
      <c r="AJ554" s="52"/>
      <c r="AL554" s="71"/>
      <c r="AM554" s="71"/>
      <c r="BO554" s="52"/>
      <c r="BP554" s="52"/>
      <c r="BQ554" s="52"/>
      <c r="BR554" s="52"/>
      <c r="BS554" s="52"/>
      <c r="BT554" s="52"/>
      <c r="BU554" s="52"/>
    </row>
    <row r="555" spans="1:73" ht="54" customHeight="1">
      <c r="A555" s="71"/>
      <c r="B555" s="71"/>
      <c r="C555" s="428" t="s">
        <v>295</v>
      </c>
      <c r="D555" s="428"/>
      <c r="E555" s="428"/>
      <c r="F555" s="428"/>
      <c r="G555" s="428"/>
      <c r="H555" s="428"/>
      <c r="I555" s="428"/>
      <c r="J555" s="428"/>
      <c r="K555" s="428"/>
      <c r="L555" s="428"/>
      <c r="M555" s="428"/>
      <c r="N555" s="428"/>
      <c r="O555" s="428"/>
      <c r="P555" s="428"/>
      <c r="Q555" s="428"/>
      <c r="R555" s="428"/>
      <c r="S555" s="428"/>
      <c r="T555" s="428"/>
      <c r="U555" s="428"/>
      <c r="V555" s="428"/>
      <c r="W555" s="428"/>
      <c r="X555" s="428"/>
      <c r="Y555" s="428"/>
      <c r="Z555" s="428"/>
      <c r="AA555" s="428"/>
      <c r="AB555" s="428"/>
      <c r="AC555" s="428"/>
      <c r="AD555" s="428"/>
      <c r="AE555" s="428"/>
      <c r="AF555" s="428"/>
      <c r="AG555" s="428"/>
      <c r="AH555" s="428"/>
      <c r="AI555" s="428"/>
      <c r="AJ555" s="428"/>
      <c r="AL555" s="71"/>
      <c r="AM555" s="71"/>
      <c r="BO555" s="52"/>
      <c r="BP555" s="52"/>
      <c r="BQ555" s="52"/>
      <c r="BR555" s="52"/>
      <c r="BS555" s="52"/>
      <c r="BT555" s="52"/>
      <c r="BU555" s="52"/>
    </row>
    <row r="556" spans="3:73" ht="19.5" customHeight="1">
      <c r="C556" s="152"/>
      <c r="D556" s="152"/>
      <c r="E556" s="152"/>
      <c r="F556" s="152"/>
      <c r="G556" s="152"/>
      <c r="H556" s="152"/>
      <c r="I556" s="152"/>
      <c r="J556" s="152"/>
      <c r="K556" s="152"/>
      <c r="L556" s="152"/>
      <c r="M556" s="152"/>
      <c r="N556" s="152"/>
      <c r="O556" s="152"/>
      <c r="P556" s="152"/>
      <c r="Q556" s="152"/>
      <c r="R556" s="152"/>
      <c r="S556" s="429"/>
      <c r="T556" s="429"/>
      <c r="U556" s="153"/>
      <c r="V556" s="152"/>
      <c r="W556" s="415" t="s">
        <v>474</v>
      </c>
      <c r="X556" s="416"/>
      <c r="Y556" s="416"/>
      <c r="Z556" s="416"/>
      <c r="AA556" s="416"/>
      <c r="AB556" s="416"/>
      <c r="AD556" s="415" t="s">
        <v>473</v>
      </c>
      <c r="AE556" s="415"/>
      <c r="AF556" s="415"/>
      <c r="AG556" s="415"/>
      <c r="AH556" s="415"/>
      <c r="AI556" s="415"/>
      <c r="AJ556" s="415"/>
      <c r="BO556" s="52"/>
      <c r="BP556" s="52"/>
      <c r="BQ556" s="52"/>
      <c r="BR556" s="52"/>
      <c r="BS556" s="52"/>
      <c r="BT556" s="52"/>
      <c r="BU556" s="52"/>
    </row>
    <row r="557" spans="3:73" ht="19.5" customHeight="1">
      <c r="C557" s="152"/>
      <c r="D557" s="152"/>
      <c r="E557" s="152"/>
      <c r="F557" s="152"/>
      <c r="G557" s="152"/>
      <c r="H557" s="152"/>
      <c r="I557" s="152"/>
      <c r="J557" s="152"/>
      <c r="K557" s="152"/>
      <c r="L557" s="152"/>
      <c r="M557" s="152"/>
      <c r="N557" s="152"/>
      <c r="O557" s="152"/>
      <c r="P557" s="152"/>
      <c r="Q557" s="152"/>
      <c r="R557" s="152"/>
      <c r="S557" s="132"/>
      <c r="T557" s="132"/>
      <c r="U557" s="153"/>
      <c r="V557" s="152"/>
      <c r="W557" s="417" t="s">
        <v>226</v>
      </c>
      <c r="X557" s="418"/>
      <c r="Y557" s="418"/>
      <c r="Z557" s="418"/>
      <c r="AA557" s="418"/>
      <c r="AB557" s="418"/>
      <c r="AC557" s="141"/>
      <c r="AD557" s="141"/>
      <c r="AE557" s="417" t="s">
        <v>226</v>
      </c>
      <c r="AF557" s="418"/>
      <c r="AG557" s="418"/>
      <c r="AH557" s="418"/>
      <c r="AI557" s="418"/>
      <c r="AJ557" s="418"/>
      <c r="BO557" s="52"/>
      <c r="BP557" s="52"/>
      <c r="BQ557" s="52"/>
      <c r="BR557" s="52"/>
      <c r="BS557" s="52"/>
      <c r="BT557" s="52"/>
      <c r="BU557" s="52"/>
    </row>
    <row r="558" spans="3:73" ht="19.5" customHeight="1">
      <c r="C558" s="71" t="s">
        <v>626</v>
      </c>
      <c r="D558" s="72"/>
      <c r="E558" s="72"/>
      <c r="F558" s="72"/>
      <c r="G558" s="72"/>
      <c r="H558" s="72"/>
      <c r="I558" s="72"/>
      <c r="J558" s="72"/>
      <c r="K558" s="72"/>
      <c r="L558" s="72"/>
      <c r="M558" s="72"/>
      <c r="N558" s="72"/>
      <c r="O558" s="72"/>
      <c r="P558" s="72"/>
      <c r="Q558" s="72"/>
      <c r="R558" s="72"/>
      <c r="S558" s="141"/>
      <c r="T558" s="141"/>
      <c r="U558" s="141"/>
      <c r="W558" s="427">
        <v>636679910</v>
      </c>
      <c r="X558" s="427"/>
      <c r="Y558" s="427"/>
      <c r="Z558" s="427"/>
      <c r="AA558" s="427"/>
      <c r="AB558" s="427"/>
      <c r="AE558" s="427">
        <v>447969620</v>
      </c>
      <c r="AF558" s="427"/>
      <c r="AG558" s="427"/>
      <c r="AH558" s="427"/>
      <c r="AI558" s="427"/>
      <c r="AJ558" s="427"/>
      <c r="BO558" s="52"/>
      <c r="BP558" s="52"/>
      <c r="BQ558" s="52"/>
      <c r="BR558" s="52"/>
      <c r="BS558" s="52"/>
      <c r="BT558" s="52"/>
      <c r="BU558" s="52"/>
    </row>
    <row r="559" spans="3:73" ht="19.5" customHeight="1">
      <c r="C559" s="71" t="s">
        <v>627</v>
      </c>
      <c r="D559" s="72"/>
      <c r="E559" s="72"/>
      <c r="F559" s="72"/>
      <c r="G559" s="72"/>
      <c r="H559" s="72"/>
      <c r="I559" s="72"/>
      <c r="J559" s="72"/>
      <c r="K559" s="72"/>
      <c r="L559" s="72"/>
      <c r="M559" s="72"/>
      <c r="N559" s="72"/>
      <c r="O559" s="72"/>
      <c r="P559" s="72"/>
      <c r="Q559" s="72"/>
      <c r="R559" s="72"/>
      <c r="S559" s="141"/>
      <c r="T559" s="141"/>
      <c r="U559" s="141"/>
      <c r="W559" s="422"/>
      <c r="X559" s="422"/>
      <c r="Y559" s="422"/>
      <c r="Z559" s="422"/>
      <c r="AA559" s="422"/>
      <c r="AB559" s="422"/>
      <c r="AC559" s="141"/>
      <c r="AD559" s="141"/>
      <c r="AE559" s="422"/>
      <c r="AF559" s="422"/>
      <c r="AG559" s="422"/>
      <c r="AH559" s="422"/>
      <c r="AI559" s="422"/>
      <c r="AJ559" s="422"/>
      <c r="BO559" s="52"/>
      <c r="BP559" s="52"/>
      <c r="BQ559" s="52"/>
      <c r="BR559" s="52"/>
      <c r="BS559" s="52"/>
      <c r="BT559" s="52"/>
      <c r="BU559" s="52"/>
    </row>
    <row r="560" spans="3:73" ht="19.5" customHeight="1">
      <c r="C560" s="71" t="s">
        <v>628</v>
      </c>
      <c r="D560" s="72"/>
      <c r="E560" s="72"/>
      <c r="F560" s="72"/>
      <c r="G560" s="72"/>
      <c r="H560" s="72"/>
      <c r="I560" s="72"/>
      <c r="J560" s="72"/>
      <c r="K560" s="72"/>
      <c r="L560" s="72"/>
      <c r="M560" s="72"/>
      <c r="N560" s="72"/>
      <c r="O560" s="72"/>
      <c r="P560" s="72"/>
      <c r="Q560" s="72"/>
      <c r="R560" s="72"/>
      <c r="S560" s="141"/>
      <c r="T560" s="141"/>
      <c r="U560" s="141"/>
      <c r="W560" s="422"/>
      <c r="X560" s="422"/>
      <c r="Y560" s="422"/>
      <c r="Z560" s="422"/>
      <c r="AA560" s="422"/>
      <c r="AB560" s="422"/>
      <c r="AE560" s="422"/>
      <c r="AF560" s="422"/>
      <c r="AG560" s="422"/>
      <c r="AH560" s="422"/>
      <c r="AI560" s="422"/>
      <c r="AJ560" s="422"/>
      <c r="BO560" s="52"/>
      <c r="BP560" s="52"/>
      <c r="BQ560" s="52"/>
      <c r="BR560" s="52"/>
      <c r="BS560" s="52"/>
      <c r="BT560" s="52"/>
      <c r="BU560" s="52"/>
    </row>
    <row r="561" spans="3:73" ht="19.5" customHeight="1">
      <c r="C561" s="51" t="s">
        <v>629</v>
      </c>
      <c r="S561" s="141"/>
      <c r="T561" s="141"/>
      <c r="U561" s="141"/>
      <c r="W561" s="410"/>
      <c r="X561" s="410"/>
      <c r="Y561" s="410"/>
      <c r="Z561" s="410"/>
      <c r="AA561" s="410"/>
      <c r="AB561" s="410"/>
      <c r="AE561" s="410"/>
      <c r="AF561" s="410"/>
      <c r="AG561" s="410"/>
      <c r="AH561" s="410"/>
      <c r="AI561" s="410"/>
      <c r="AJ561" s="410"/>
      <c r="BO561" s="52"/>
      <c r="BP561" s="52"/>
      <c r="BQ561" s="52"/>
      <c r="BR561" s="52"/>
      <c r="BS561" s="52"/>
      <c r="BT561" s="52"/>
      <c r="BU561" s="52"/>
    </row>
    <row r="562" spans="3:73" ht="19.5" customHeight="1" thickBot="1">
      <c r="C562" s="423" t="s">
        <v>233</v>
      </c>
      <c r="D562" s="423"/>
      <c r="E562" s="423"/>
      <c r="F562" s="423"/>
      <c r="G562" s="423"/>
      <c r="H562" s="423"/>
      <c r="I562" s="423"/>
      <c r="J562" s="423"/>
      <c r="K562" s="423"/>
      <c r="L562" s="423"/>
      <c r="M562" s="423"/>
      <c r="N562" s="423"/>
      <c r="O562" s="423"/>
      <c r="P562" s="423"/>
      <c r="Q562" s="423"/>
      <c r="R562" s="423"/>
      <c r="S562" s="423"/>
      <c r="T562" s="140"/>
      <c r="U562" s="141"/>
      <c r="W562" s="411">
        <f>SUBTOTAL(9,W558:AB561)</f>
        <v>636679910</v>
      </c>
      <c r="X562" s="411"/>
      <c r="Y562" s="411"/>
      <c r="Z562" s="411"/>
      <c r="AA562" s="411"/>
      <c r="AB562" s="411"/>
      <c r="AE562" s="411">
        <f>SUBTOTAL(9,AE558:AJ561)</f>
        <v>447969620</v>
      </c>
      <c r="AF562" s="411"/>
      <c r="AG562" s="411"/>
      <c r="AH562" s="411"/>
      <c r="AI562" s="411"/>
      <c r="AJ562" s="411"/>
      <c r="BO562" s="52"/>
      <c r="BP562" s="52"/>
      <c r="BQ562" s="52"/>
      <c r="BR562" s="52"/>
      <c r="BS562" s="52"/>
      <c r="BT562" s="52"/>
      <c r="BU562" s="52"/>
    </row>
    <row r="563" spans="3:73" ht="19.5" customHeight="1" thickTop="1">
      <c r="C563" s="53"/>
      <c r="D563" s="53"/>
      <c r="E563" s="53"/>
      <c r="F563" s="53"/>
      <c r="G563" s="53"/>
      <c r="H563" s="53"/>
      <c r="I563" s="53"/>
      <c r="J563" s="53"/>
      <c r="K563" s="53"/>
      <c r="L563" s="53"/>
      <c r="M563" s="53"/>
      <c r="N563" s="53"/>
      <c r="O563" s="53"/>
      <c r="P563" s="53"/>
      <c r="Q563" s="53"/>
      <c r="R563" s="53"/>
      <c r="S563" s="53"/>
      <c r="T563" s="140"/>
      <c r="U563" s="141"/>
      <c r="W563" s="142"/>
      <c r="X563" s="142"/>
      <c r="Y563" s="142"/>
      <c r="Z563" s="142"/>
      <c r="AA563" s="142"/>
      <c r="AB563" s="142"/>
      <c r="AE563" s="142"/>
      <c r="AF563" s="142"/>
      <c r="AG563" s="142"/>
      <c r="AH563" s="142"/>
      <c r="AI563" s="142"/>
      <c r="AJ563" s="142"/>
      <c r="BO563" s="52"/>
      <c r="BP563" s="52"/>
      <c r="BQ563" s="52"/>
      <c r="BR563" s="52"/>
      <c r="BS563" s="52"/>
      <c r="BT563" s="52"/>
      <c r="BU563" s="52"/>
    </row>
    <row r="564" spans="1:73" ht="19.5" customHeight="1">
      <c r="A564" s="72">
        <v>33</v>
      </c>
      <c r="B564" s="72" t="s">
        <v>223</v>
      </c>
      <c r="C564" s="156" t="s">
        <v>630</v>
      </c>
      <c r="D564" s="152"/>
      <c r="E564" s="152"/>
      <c r="F564" s="152"/>
      <c r="G564" s="152"/>
      <c r="H564" s="152"/>
      <c r="I564" s="152"/>
      <c r="J564" s="152"/>
      <c r="K564" s="152"/>
      <c r="L564" s="152"/>
      <c r="M564" s="152"/>
      <c r="N564" s="152"/>
      <c r="O564" s="152"/>
      <c r="P564" s="152"/>
      <c r="Q564" s="152"/>
      <c r="R564" s="152"/>
      <c r="S564" s="153"/>
      <c r="T564" s="153"/>
      <c r="U564" s="153"/>
      <c r="V564" s="152"/>
      <c r="W564" s="415" t="s">
        <v>474</v>
      </c>
      <c r="X564" s="416"/>
      <c r="Y564" s="416"/>
      <c r="Z564" s="416"/>
      <c r="AA564" s="416"/>
      <c r="AB564" s="416"/>
      <c r="AD564" s="415" t="s">
        <v>473</v>
      </c>
      <c r="AE564" s="415"/>
      <c r="AF564" s="415"/>
      <c r="AG564" s="415"/>
      <c r="AH564" s="415"/>
      <c r="AI564" s="415"/>
      <c r="AJ564" s="415"/>
      <c r="AL564" s="72">
        <v>27</v>
      </c>
      <c r="AM564" s="72" t="s">
        <v>223</v>
      </c>
      <c r="AN564" s="156" t="s">
        <v>631</v>
      </c>
      <c r="AO564" s="152"/>
      <c r="AP564" s="152"/>
      <c r="AQ564" s="152"/>
      <c r="AR564" s="152"/>
      <c r="AS564" s="152"/>
      <c r="AT564" s="152"/>
      <c r="AU564" s="152"/>
      <c r="AV564" s="152"/>
      <c r="AW564" s="152"/>
      <c r="AX564" s="152"/>
      <c r="AY564" s="152"/>
      <c r="AZ564" s="152"/>
      <c r="BA564" s="152"/>
      <c r="BB564" s="152"/>
      <c r="BC564" s="152"/>
      <c r="BD564" s="152"/>
      <c r="BE564" s="152"/>
      <c r="BF564" s="152"/>
      <c r="BG564" s="152"/>
      <c r="BH564" s="152"/>
      <c r="BI564" s="152"/>
      <c r="BJ564" s="152"/>
      <c r="BK564" s="152"/>
      <c r="BL564" s="152"/>
      <c r="BM564" s="152"/>
      <c r="BO564" s="52"/>
      <c r="BP564" s="52"/>
      <c r="BQ564" s="52"/>
      <c r="BR564" s="52"/>
      <c r="BS564" s="52"/>
      <c r="BT564" s="52"/>
      <c r="BU564" s="52"/>
    </row>
    <row r="565" spans="3:73" ht="19.5" customHeight="1">
      <c r="C565" s="152"/>
      <c r="D565" s="152"/>
      <c r="E565" s="152"/>
      <c r="F565" s="152"/>
      <c r="G565" s="152"/>
      <c r="H565" s="152"/>
      <c r="I565" s="152"/>
      <c r="J565" s="152"/>
      <c r="K565" s="152"/>
      <c r="L565" s="152"/>
      <c r="M565" s="152"/>
      <c r="N565" s="152"/>
      <c r="O565" s="152"/>
      <c r="P565" s="152"/>
      <c r="Q565" s="152"/>
      <c r="R565" s="152"/>
      <c r="S565" s="132"/>
      <c r="T565" s="132"/>
      <c r="U565" s="153"/>
      <c r="V565" s="152"/>
      <c r="W565" s="415" t="s">
        <v>226</v>
      </c>
      <c r="X565" s="416"/>
      <c r="Y565" s="416"/>
      <c r="Z565" s="416"/>
      <c r="AA565" s="416"/>
      <c r="AB565" s="416"/>
      <c r="AC565" s="141"/>
      <c r="AD565" s="141"/>
      <c r="AE565" s="415" t="s">
        <v>226</v>
      </c>
      <c r="AF565" s="416"/>
      <c r="AG565" s="416"/>
      <c r="AH565" s="416"/>
      <c r="AI565" s="416"/>
      <c r="AJ565" s="416"/>
      <c r="AN565" s="152"/>
      <c r="AO565" s="152"/>
      <c r="AP565" s="152"/>
      <c r="AQ565" s="152"/>
      <c r="AR565" s="152"/>
      <c r="AS565" s="152"/>
      <c r="AT565" s="152"/>
      <c r="AU565" s="152"/>
      <c r="AV565" s="152"/>
      <c r="AW565" s="152"/>
      <c r="AX565" s="152"/>
      <c r="AY565" s="152"/>
      <c r="AZ565" s="152"/>
      <c r="BA565" s="152"/>
      <c r="BB565" s="152"/>
      <c r="BC565" s="152"/>
      <c r="BD565" s="152"/>
      <c r="BE565" s="152"/>
      <c r="BF565" s="152"/>
      <c r="BG565" s="152"/>
      <c r="BH565" s="137"/>
      <c r="BI565" s="137"/>
      <c r="BJ565" s="137"/>
      <c r="BK565" s="137"/>
      <c r="BL565" s="137"/>
      <c r="BM565" s="137"/>
      <c r="BO565" s="137"/>
      <c r="BP565" s="137"/>
      <c r="BQ565" s="137"/>
      <c r="BR565" s="137"/>
      <c r="BS565" s="137"/>
      <c r="BT565" s="137"/>
      <c r="BU565" s="137"/>
    </row>
    <row r="566" spans="1:76" s="51" customFormat="1" ht="19.5" customHeight="1">
      <c r="A566" s="72"/>
      <c r="B566" s="72"/>
      <c r="C566" s="150" t="s">
        <v>632</v>
      </c>
      <c r="D566" s="72"/>
      <c r="E566" s="72"/>
      <c r="F566" s="72"/>
      <c r="G566" s="72"/>
      <c r="H566" s="72"/>
      <c r="I566" s="72"/>
      <c r="J566" s="72"/>
      <c r="K566" s="72"/>
      <c r="L566" s="72"/>
      <c r="M566" s="72"/>
      <c r="N566" s="72"/>
      <c r="O566" s="72"/>
      <c r="P566" s="72"/>
      <c r="Q566" s="72"/>
      <c r="R566" s="72"/>
      <c r="S566" s="415"/>
      <c r="T566" s="415"/>
      <c r="U566" s="141"/>
      <c r="W566" s="427">
        <v>10479082849</v>
      </c>
      <c r="X566" s="427"/>
      <c r="Y566" s="427"/>
      <c r="Z566" s="427"/>
      <c r="AA566" s="427"/>
      <c r="AB566" s="427"/>
      <c r="AC566" s="141"/>
      <c r="AD566" s="141"/>
      <c r="AE566" s="427">
        <v>8416260246</v>
      </c>
      <c r="AF566" s="427"/>
      <c r="AG566" s="427"/>
      <c r="AH566" s="427"/>
      <c r="AI566" s="427"/>
      <c r="AJ566" s="427"/>
      <c r="AL566" s="72"/>
      <c r="AM566" s="72"/>
      <c r="AN566" s="71" t="s">
        <v>633</v>
      </c>
      <c r="AO566" s="72"/>
      <c r="AP566" s="72"/>
      <c r="AQ566" s="72"/>
      <c r="AR566" s="72"/>
      <c r="AS566" s="72"/>
      <c r="AT566" s="72"/>
      <c r="AU566" s="72"/>
      <c r="AV566" s="72"/>
      <c r="AW566" s="72"/>
      <c r="AX566" s="72"/>
      <c r="AY566" s="72"/>
      <c r="AZ566" s="72"/>
      <c r="BA566" s="72"/>
      <c r="BB566" s="72"/>
      <c r="BC566" s="72"/>
      <c r="BD566" s="72"/>
      <c r="BE566" s="72"/>
      <c r="BH566" s="427" t="e">
        <f>SUBTOTAL(9,#REF!)</f>
        <v>#REF!</v>
      </c>
      <c r="BI566" s="427"/>
      <c r="BJ566" s="427"/>
      <c r="BK566" s="427"/>
      <c r="BL566" s="427"/>
      <c r="BM566" s="427"/>
      <c r="BO566" s="427" t="e">
        <f>SUBTOTAL(9,#REF!)</f>
        <v>#REF!</v>
      </c>
      <c r="BP566" s="427"/>
      <c r="BQ566" s="427"/>
      <c r="BR566" s="427"/>
      <c r="BS566" s="427"/>
      <c r="BT566" s="427"/>
      <c r="BU566" s="52"/>
      <c r="BV566" s="135"/>
      <c r="BW566" s="135"/>
      <c r="BX566" s="135"/>
    </row>
    <row r="567" spans="1:76" s="51" customFormat="1" ht="19.5" customHeight="1" hidden="1" outlineLevel="1">
      <c r="A567" s="72"/>
      <c r="B567" s="72"/>
      <c r="C567" s="254" t="s">
        <v>634</v>
      </c>
      <c r="D567" s="105"/>
      <c r="E567" s="105"/>
      <c r="F567" s="105"/>
      <c r="G567" s="105"/>
      <c r="H567" s="105"/>
      <c r="I567" s="105"/>
      <c r="J567" s="105"/>
      <c r="K567" s="105"/>
      <c r="L567" s="105"/>
      <c r="M567" s="105"/>
      <c r="N567" s="105"/>
      <c r="O567" s="105"/>
      <c r="P567" s="105"/>
      <c r="Q567" s="105"/>
      <c r="R567" s="105"/>
      <c r="S567" s="265"/>
      <c r="T567" s="265"/>
      <c r="U567" s="184"/>
      <c r="V567" s="151"/>
      <c r="W567" s="424"/>
      <c r="X567" s="424"/>
      <c r="Y567" s="424"/>
      <c r="Z567" s="424"/>
      <c r="AA567" s="424"/>
      <c r="AB567" s="424"/>
      <c r="AC567" s="184"/>
      <c r="AD567" s="184"/>
      <c r="AE567" s="424"/>
      <c r="AF567" s="424"/>
      <c r="AG567" s="424"/>
      <c r="AH567" s="424"/>
      <c r="AI567" s="424"/>
      <c r="AJ567" s="424"/>
      <c r="AL567" s="72"/>
      <c r="AM567" s="72"/>
      <c r="AN567" s="71"/>
      <c r="AO567" s="72"/>
      <c r="AP567" s="72"/>
      <c r="AQ567" s="72"/>
      <c r="AR567" s="72"/>
      <c r="AS567" s="72"/>
      <c r="AT567" s="72"/>
      <c r="AU567" s="72"/>
      <c r="AV567" s="72"/>
      <c r="AW567" s="72"/>
      <c r="AX567" s="72"/>
      <c r="AY567" s="72"/>
      <c r="AZ567" s="72"/>
      <c r="BA567" s="72"/>
      <c r="BB567" s="72"/>
      <c r="BC567" s="72"/>
      <c r="BD567" s="72"/>
      <c r="BE567" s="72"/>
      <c r="BH567" s="52"/>
      <c r="BI567" s="52"/>
      <c r="BJ567" s="52"/>
      <c r="BK567" s="52"/>
      <c r="BL567" s="52"/>
      <c r="BM567" s="52"/>
      <c r="BO567" s="52"/>
      <c r="BP567" s="52"/>
      <c r="BQ567" s="52"/>
      <c r="BR567" s="52"/>
      <c r="BS567" s="52"/>
      <c r="BT567" s="52"/>
      <c r="BU567" s="52"/>
      <c r="BV567" s="135"/>
      <c r="BW567" s="135"/>
      <c r="BX567" s="135"/>
    </row>
    <row r="568" spans="1:76" s="51" customFormat="1" ht="19.5" customHeight="1" hidden="1" outlineLevel="1">
      <c r="A568" s="72"/>
      <c r="B568" s="72"/>
      <c r="C568" s="254" t="s">
        <v>635</v>
      </c>
      <c r="D568" s="105"/>
      <c r="E568" s="105"/>
      <c r="F568" s="105"/>
      <c r="G568" s="105"/>
      <c r="H568" s="105"/>
      <c r="I568" s="105"/>
      <c r="J568" s="105"/>
      <c r="K568" s="105"/>
      <c r="L568" s="105"/>
      <c r="M568" s="105"/>
      <c r="N568" s="105"/>
      <c r="O568" s="105"/>
      <c r="P568" s="105"/>
      <c r="Q568" s="105"/>
      <c r="R568" s="105"/>
      <c r="S568" s="265"/>
      <c r="T568" s="265"/>
      <c r="U568" s="184"/>
      <c r="V568" s="151"/>
      <c r="W568" s="424"/>
      <c r="X568" s="424"/>
      <c r="Y568" s="424"/>
      <c r="Z568" s="424"/>
      <c r="AA568" s="424"/>
      <c r="AB568" s="424"/>
      <c r="AC568" s="184"/>
      <c r="AD568" s="184"/>
      <c r="AE568" s="424"/>
      <c r="AF568" s="424"/>
      <c r="AG568" s="424"/>
      <c r="AH568" s="424"/>
      <c r="AI568" s="424"/>
      <c r="AJ568" s="424"/>
      <c r="AL568" s="72"/>
      <c r="AM568" s="72"/>
      <c r="AN568" s="71"/>
      <c r="AO568" s="72"/>
      <c r="AP568" s="72"/>
      <c r="AQ568" s="72"/>
      <c r="AR568" s="72"/>
      <c r="AS568" s="72"/>
      <c r="AT568" s="72"/>
      <c r="AU568" s="72"/>
      <c r="AV568" s="72"/>
      <c r="AW568" s="72"/>
      <c r="AX568" s="72"/>
      <c r="AY568" s="72"/>
      <c r="AZ568" s="72"/>
      <c r="BA568" s="72"/>
      <c r="BB568" s="72"/>
      <c r="BC568" s="72"/>
      <c r="BD568" s="72"/>
      <c r="BE568" s="72"/>
      <c r="BH568" s="52"/>
      <c r="BI568" s="52"/>
      <c r="BJ568" s="52"/>
      <c r="BK568" s="52"/>
      <c r="BL568" s="52"/>
      <c r="BM568" s="52"/>
      <c r="BO568" s="52"/>
      <c r="BP568" s="52"/>
      <c r="BQ568" s="52"/>
      <c r="BR568" s="52"/>
      <c r="BS568" s="52"/>
      <c r="BT568" s="52"/>
      <c r="BU568" s="52"/>
      <c r="BV568" s="135"/>
      <c r="BW568" s="135"/>
      <c r="BX568" s="135"/>
    </row>
    <row r="569" spans="1:76" s="51" customFormat="1" ht="19.5" customHeight="1" hidden="1" outlineLevel="1">
      <c r="A569" s="72"/>
      <c r="B569" s="72"/>
      <c r="C569" s="181" t="s">
        <v>636</v>
      </c>
      <c r="D569" s="105"/>
      <c r="E569" s="105"/>
      <c r="F569" s="105"/>
      <c r="G569" s="105"/>
      <c r="H569" s="105"/>
      <c r="I569" s="105"/>
      <c r="J569" s="105"/>
      <c r="K569" s="105"/>
      <c r="L569" s="105"/>
      <c r="M569" s="105"/>
      <c r="N569" s="105"/>
      <c r="O569" s="105"/>
      <c r="P569" s="105"/>
      <c r="Q569" s="105"/>
      <c r="R569" s="105"/>
      <c r="S569" s="265"/>
      <c r="T569" s="265"/>
      <c r="U569" s="184"/>
      <c r="V569" s="151"/>
      <c r="W569" s="426"/>
      <c r="X569" s="426"/>
      <c r="Y569" s="426"/>
      <c r="Z569" s="426"/>
      <c r="AA569" s="426"/>
      <c r="AB569" s="426"/>
      <c r="AC569" s="184"/>
      <c r="AD569" s="184"/>
      <c r="AE569" s="426"/>
      <c r="AF569" s="426"/>
      <c r="AG569" s="426"/>
      <c r="AH569" s="426"/>
      <c r="AI569" s="426"/>
      <c r="AJ569" s="426"/>
      <c r="AL569" s="72"/>
      <c r="AM569" s="72"/>
      <c r="AN569" s="71"/>
      <c r="AO569" s="72"/>
      <c r="AP569" s="72"/>
      <c r="AQ569" s="72"/>
      <c r="AR569" s="72"/>
      <c r="AS569" s="72"/>
      <c r="AT569" s="72"/>
      <c r="AU569" s="72"/>
      <c r="AV569" s="72"/>
      <c r="AW569" s="72"/>
      <c r="AX569" s="72"/>
      <c r="AY569" s="72"/>
      <c r="AZ569" s="72"/>
      <c r="BA569" s="72"/>
      <c r="BB569" s="72"/>
      <c r="BC569" s="72"/>
      <c r="BD569" s="72"/>
      <c r="BE569" s="72"/>
      <c r="BH569" s="52"/>
      <c r="BI569" s="52"/>
      <c r="BJ569" s="52"/>
      <c r="BK569" s="52"/>
      <c r="BL569" s="52"/>
      <c r="BM569" s="52"/>
      <c r="BO569" s="52"/>
      <c r="BP569" s="52"/>
      <c r="BQ569" s="52"/>
      <c r="BR569" s="52"/>
      <c r="BS569" s="52"/>
      <c r="BT569" s="52"/>
      <c r="BU569" s="52"/>
      <c r="BV569" s="135"/>
      <c r="BW569" s="135"/>
      <c r="BX569" s="135"/>
    </row>
    <row r="570" spans="1:76" s="51" customFormat="1" ht="19.5" customHeight="1" collapsed="1">
      <c r="A570" s="72"/>
      <c r="B570" s="72"/>
      <c r="C570" s="266" t="s">
        <v>637</v>
      </c>
      <c r="S570" s="415"/>
      <c r="T570" s="415"/>
      <c r="U570" s="141"/>
      <c r="W570" s="410">
        <v>5413611771</v>
      </c>
      <c r="X570" s="410"/>
      <c r="Y570" s="410"/>
      <c r="Z570" s="410"/>
      <c r="AA570" s="410"/>
      <c r="AB570" s="410"/>
      <c r="AE570" s="410">
        <v>5186737098</v>
      </c>
      <c r="AF570" s="410"/>
      <c r="AG570" s="410"/>
      <c r="AH570" s="410"/>
      <c r="AI570" s="410"/>
      <c r="AJ570" s="410"/>
      <c r="AL570" s="72"/>
      <c r="AM570" s="72"/>
      <c r="AN570" s="51" t="s">
        <v>638</v>
      </c>
      <c r="BH570" s="410" t="e">
        <f>SUBTOTAL(9,#REF!)</f>
        <v>#REF!</v>
      </c>
      <c r="BI570" s="410"/>
      <c r="BJ570" s="410"/>
      <c r="BK570" s="410"/>
      <c r="BL570" s="410"/>
      <c r="BM570" s="410"/>
      <c r="BO570" s="410" t="e">
        <f>SUBTOTAL(9,#REF!)</f>
        <v>#REF!</v>
      </c>
      <c r="BP570" s="410"/>
      <c r="BQ570" s="410"/>
      <c r="BR570" s="410"/>
      <c r="BS570" s="410"/>
      <c r="BT570" s="410"/>
      <c r="BU570" s="100"/>
      <c r="BV570" s="135"/>
      <c r="BW570" s="135"/>
      <c r="BX570" s="135"/>
    </row>
    <row r="571" spans="1:76" s="51" customFormat="1" ht="19.5" customHeight="1" hidden="1" outlineLevel="1">
      <c r="A571" s="72"/>
      <c r="B571" s="72"/>
      <c r="C571" s="260" t="s">
        <v>639</v>
      </c>
      <c r="D571" s="151"/>
      <c r="E571" s="151"/>
      <c r="F571" s="151"/>
      <c r="G571" s="151"/>
      <c r="H571" s="151"/>
      <c r="I571" s="151"/>
      <c r="J571" s="151"/>
      <c r="K571" s="151"/>
      <c r="L571" s="151"/>
      <c r="M571" s="151"/>
      <c r="N571" s="151"/>
      <c r="O571" s="151"/>
      <c r="P571" s="151"/>
      <c r="Q571" s="151"/>
      <c r="R571" s="151"/>
      <c r="S571" s="265"/>
      <c r="T571" s="265"/>
      <c r="U571" s="184"/>
      <c r="V571" s="151"/>
      <c r="W571" s="424"/>
      <c r="X571" s="424"/>
      <c r="Y571" s="424"/>
      <c r="Z571" s="424"/>
      <c r="AA571" s="424"/>
      <c r="AB571" s="424"/>
      <c r="AC571" s="151"/>
      <c r="AD571" s="151"/>
      <c r="AE571" s="424"/>
      <c r="AF571" s="424"/>
      <c r="AG571" s="424"/>
      <c r="AH571" s="424"/>
      <c r="AI571" s="424"/>
      <c r="AJ571" s="424"/>
      <c r="AL571" s="72"/>
      <c r="AM571" s="72"/>
      <c r="BH571" s="100"/>
      <c r="BI571" s="100"/>
      <c r="BJ571" s="100"/>
      <c r="BK571" s="100"/>
      <c r="BL571" s="100"/>
      <c r="BM571" s="100"/>
      <c r="BO571" s="100"/>
      <c r="BP571" s="100"/>
      <c r="BQ571" s="100"/>
      <c r="BR571" s="100"/>
      <c r="BS571" s="100"/>
      <c r="BT571" s="100"/>
      <c r="BU571" s="100"/>
      <c r="BV571" s="135"/>
      <c r="BW571" s="135"/>
      <c r="BX571" s="135"/>
    </row>
    <row r="572" spans="1:76" s="51" customFormat="1" ht="19.5" customHeight="1" hidden="1" outlineLevel="1">
      <c r="A572" s="72"/>
      <c r="B572" s="72"/>
      <c r="C572" s="260" t="s">
        <v>640</v>
      </c>
      <c r="D572" s="151"/>
      <c r="E572" s="151"/>
      <c r="F572" s="151"/>
      <c r="G572" s="151"/>
      <c r="H572" s="151"/>
      <c r="I572" s="151"/>
      <c r="J572" s="151"/>
      <c r="K572" s="151"/>
      <c r="L572" s="151"/>
      <c r="M572" s="151"/>
      <c r="N572" s="151"/>
      <c r="O572" s="151"/>
      <c r="P572" s="151"/>
      <c r="Q572" s="151"/>
      <c r="R572" s="151"/>
      <c r="S572" s="265"/>
      <c r="T572" s="265"/>
      <c r="U572" s="184"/>
      <c r="V572" s="151"/>
      <c r="W572" s="424"/>
      <c r="X572" s="424"/>
      <c r="Y572" s="424"/>
      <c r="Z572" s="424"/>
      <c r="AA572" s="424"/>
      <c r="AB572" s="424"/>
      <c r="AC572" s="151"/>
      <c r="AD572" s="151"/>
      <c r="AE572" s="425"/>
      <c r="AF572" s="425"/>
      <c r="AG572" s="425"/>
      <c r="AH572" s="425"/>
      <c r="AI572" s="425"/>
      <c r="AJ572" s="425"/>
      <c r="AL572" s="72"/>
      <c r="AM572" s="72"/>
      <c r="BH572" s="100"/>
      <c r="BI572" s="100"/>
      <c r="BJ572" s="100"/>
      <c r="BK572" s="100"/>
      <c r="BL572" s="100"/>
      <c r="BM572" s="100"/>
      <c r="BO572" s="100"/>
      <c r="BP572" s="100"/>
      <c r="BQ572" s="100"/>
      <c r="BR572" s="100"/>
      <c r="BS572" s="100"/>
      <c r="BT572" s="100"/>
      <c r="BU572" s="100"/>
      <c r="BV572" s="135"/>
      <c r="BW572" s="135"/>
      <c r="BX572" s="135"/>
    </row>
    <row r="573" spans="1:76" s="51" customFormat="1" ht="19.5" customHeight="1" hidden="1" outlineLevel="1">
      <c r="A573" s="72"/>
      <c r="B573" s="72"/>
      <c r="C573" s="260" t="s">
        <v>641</v>
      </c>
      <c r="D573" s="151"/>
      <c r="E573" s="151"/>
      <c r="F573" s="151"/>
      <c r="G573" s="151"/>
      <c r="H573" s="151"/>
      <c r="I573" s="151"/>
      <c r="J573" s="151"/>
      <c r="K573" s="151"/>
      <c r="L573" s="151"/>
      <c r="M573" s="151"/>
      <c r="N573" s="151"/>
      <c r="O573" s="151"/>
      <c r="P573" s="151"/>
      <c r="Q573" s="151"/>
      <c r="R573" s="151"/>
      <c r="S573" s="265"/>
      <c r="T573" s="265"/>
      <c r="U573" s="184"/>
      <c r="V573" s="151"/>
      <c r="W573" s="424"/>
      <c r="X573" s="424"/>
      <c r="Y573" s="424"/>
      <c r="Z573" s="424"/>
      <c r="AA573" s="424"/>
      <c r="AB573" s="424"/>
      <c r="AC573" s="151"/>
      <c r="AD573" s="151"/>
      <c r="AE573" s="424"/>
      <c r="AF573" s="424"/>
      <c r="AG573" s="424"/>
      <c r="AH573" s="424"/>
      <c r="AI573" s="424"/>
      <c r="AJ573" s="424"/>
      <c r="AL573" s="72"/>
      <c r="AM573" s="72"/>
      <c r="BH573" s="100"/>
      <c r="BI573" s="100"/>
      <c r="BJ573" s="100"/>
      <c r="BK573" s="100"/>
      <c r="BL573" s="100"/>
      <c r="BM573" s="100"/>
      <c r="BO573" s="100"/>
      <c r="BP573" s="100"/>
      <c r="BQ573" s="100"/>
      <c r="BR573" s="100"/>
      <c r="BS573" s="100"/>
      <c r="BT573" s="100"/>
      <c r="BU573" s="100"/>
      <c r="BV573" s="135"/>
      <c r="BW573" s="135"/>
      <c r="BX573" s="135"/>
    </row>
    <row r="574" spans="1:76" s="51" customFormat="1" ht="19.5" customHeight="1" collapsed="1">
      <c r="A574" s="72"/>
      <c r="B574" s="72"/>
      <c r="C574" s="266" t="s">
        <v>642</v>
      </c>
      <c r="S574" s="415"/>
      <c r="T574" s="415"/>
      <c r="U574" s="141"/>
      <c r="W574" s="422">
        <v>1917126780</v>
      </c>
      <c r="X574" s="422"/>
      <c r="Y574" s="422"/>
      <c r="Z574" s="422"/>
      <c r="AA574" s="422"/>
      <c r="AB574" s="422"/>
      <c r="AE574" s="422">
        <v>2503190560</v>
      </c>
      <c r="AF574" s="422"/>
      <c r="AG574" s="422"/>
      <c r="AH574" s="422"/>
      <c r="AI574" s="422"/>
      <c r="AJ574" s="422"/>
      <c r="AL574" s="72"/>
      <c r="AM574" s="72"/>
      <c r="AN574" s="51" t="s">
        <v>643</v>
      </c>
      <c r="BH574" s="100"/>
      <c r="BI574" s="100"/>
      <c r="BJ574" s="100"/>
      <c r="BK574" s="100"/>
      <c r="BL574" s="100"/>
      <c r="BM574" s="100"/>
      <c r="BO574" s="100"/>
      <c r="BP574" s="100"/>
      <c r="BQ574" s="100"/>
      <c r="BR574" s="100"/>
      <c r="BS574" s="100"/>
      <c r="BT574" s="100"/>
      <c r="BU574" s="100"/>
      <c r="BV574" s="179"/>
      <c r="BW574" s="179"/>
      <c r="BX574" s="135"/>
    </row>
    <row r="575" spans="1:76" s="51" customFormat="1" ht="19.5" customHeight="1">
      <c r="A575" s="72"/>
      <c r="B575" s="72"/>
      <c r="C575" s="266" t="s">
        <v>644</v>
      </c>
      <c r="S575" s="415"/>
      <c r="T575" s="415"/>
      <c r="U575" s="141"/>
      <c r="W575" s="422">
        <v>1464638911</v>
      </c>
      <c r="X575" s="422"/>
      <c r="Y575" s="422"/>
      <c r="Z575" s="422"/>
      <c r="AA575" s="422"/>
      <c r="AB575" s="422"/>
      <c r="AE575" s="422">
        <v>1437240050</v>
      </c>
      <c r="AF575" s="422"/>
      <c r="AG575" s="422"/>
      <c r="AH575" s="422"/>
      <c r="AI575" s="422"/>
      <c r="AJ575" s="422"/>
      <c r="AL575" s="72"/>
      <c r="AM575" s="72"/>
      <c r="AN575" s="51" t="s">
        <v>645</v>
      </c>
      <c r="BH575" s="100"/>
      <c r="BI575" s="100"/>
      <c r="BJ575" s="100"/>
      <c r="BK575" s="100"/>
      <c r="BL575" s="100"/>
      <c r="BM575" s="100"/>
      <c r="BO575" s="100"/>
      <c r="BP575" s="100"/>
      <c r="BQ575" s="100"/>
      <c r="BR575" s="100"/>
      <c r="BS575" s="100"/>
      <c r="BT575" s="100"/>
      <c r="BU575" s="100"/>
      <c r="BV575" s="135"/>
      <c r="BW575" s="135"/>
      <c r="BX575" s="135"/>
    </row>
    <row r="576" spans="1:76" s="51" customFormat="1" ht="19.5" customHeight="1">
      <c r="A576" s="72"/>
      <c r="B576" s="72"/>
      <c r="C576" s="266" t="s">
        <v>646</v>
      </c>
      <c r="S576" s="415"/>
      <c r="T576" s="415"/>
      <c r="U576" s="141"/>
      <c r="W576" s="422">
        <v>1255806916</v>
      </c>
      <c r="X576" s="422"/>
      <c r="Y576" s="422"/>
      <c r="Z576" s="422"/>
      <c r="AA576" s="422"/>
      <c r="AB576" s="422"/>
      <c r="AE576" s="422">
        <v>1795596740</v>
      </c>
      <c r="AF576" s="422"/>
      <c r="AG576" s="422"/>
      <c r="AH576" s="422"/>
      <c r="AI576" s="422"/>
      <c r="AJ576" s="422"/>
      <c r="AL576" s="72"/>
      <c r="AM576" s="72"/>
      <c r="AN576" s="51" t="s">
        <v>647</v>
      </c>
      <c r="BH576" s="100"/>
      <c r="BI576" s="100"/>
      <c r="BJ576" s="100"/>
      <c r="BK576" s="100"/>
      <c r="BL576" s="100"/>
      <c r="BM576" s="100"/>
      <c r="BO576" s="100"/>
      <c r="BP576" s="100"/>
      <c r="BQ576" s="100"/>
      <c r="BR576" s="100"/>
      <c r="BS576" s="100"/>
      <c r="BT576" s="100"/>
      <c r="BU576" s="100"/>
      <c r="BV576" s="135"/>
      <c r="BW576" s="135"/>
      <c r="BX576" s="135"/>
    </row>
    <row r="577" spans="3:75" ht="19.5" customHeight="1" thickBot="1">
      <c r="C577" s="423" t="s">
        <v>233</v>
      </c>
      <c r="D577" s="423"/>
      <c r="E577" s="423"/>
      <c r="F577" s="423"/>
      <c r="G577" s="423"/>
      <c r="H577" s="423"/>
      <c r="I577" s="423"/>
      <c r="J577" s="423"/>
      <c r="K577" s="423"/>
      <c r="L577" s="423"/>
      <c r="M577" s="423"/>
      <c r="N577" s="423"/>
      <c r="O577" s="423"/>
      <c r="P577" s="423"/>
      <c r="Q577" s="423"/>
      <c r="R577" s="423"/>
      <c r="S577" s="423"/>
      <c r="T577" s="72"/>
      <c r="W577" s="411">
        <f>SUBTOTAL(9,W566:AB576)</f>
        <v>20530267227</v>
      </c>
      <c r="X577" s="411"/>
      <c r="Y577" s="411"/>
      <c r="Z577" s="411"/>
      <c r="AA577" s="411"/>
      <c r="AB577" s="411"/>
      <c r="AE577" s="411">
        <f>SUBTOTAL(9,AE566:AJ576)</f>
        <v>19339024694</v>
      </c>
      <c r="AF577" s="411"/>
      <c r="AG577" s="411"/>
      <c r="AH577" s="411"/>
      <c r="AI577" s="411"/>
      <c r="AJ577" s="411"/>
      <c r="AN577" s="72" t="s">
        <v>233</v>
      </c>
      <c r="AO577" s="72"/>
      <c r="AP577" s="72"/>
      <c r="AQ577" s="72"/>
      <c r="AR577" s="72"/>
      <c r="AS577" s="72"/>
      <c r="AT577" s="72"/>
      <c r="AU577" s="72"/>
      <c r="AV577" s="72"/>
      <c r="AW577" s="72"/>
      <c r="AX577" s="72"/>
      <c r="AY577" s="72"/>
      <c r="AZ577" s="72"/>
      <c r="BA577" s="72"/>
      <c r="BB577" s="72"/>
      <c r="BC577" s="72"/>
      <c r="BD577" s="72"/>
      <c r="BE577" s="72"/>
      <c r="BH577" s="411">
        <f>SUBTOTAL(9,BH566:BM576)</f>
        <v>0</v>
      </c>
      <c r="BI577" s="411"/>
      <c r="BJ577" s="411"/>
      <c r="BK577" s="411"/>
      <c r="BL577" s="411"/>
      <c r="BM577" s="411"/>
      <c r="BO577" s="411">
        <f>SUBTOTAL(9,BO566:BT576)</f>
        <v>0</v>
      </c>
      <c r="BP577" s="411"/>
      <c r="BQ577" s="411"/>
      <c r="BR577" s="411"/>
      <c r="BS577" s="411"/>
      <c r="BT577" s="411"/>
      <c r="BU577" s="142"/>
      <c r="BV577" s="216"/>
      <c r="BW577" s="216"/>
    </row>
    <row r="578" spans="23:72" ht="11.25" customHeight="1" thickTop="1">
      <c r="W578" s="421"/>
      <c r="X578" s="421"/>
      <c r="Y578" s="421"/>
      <c r="Z578" s="421"/>
      <c r="AA578" s="421"/>
      <c r="AB578" s="421"/>
      <c r="AE578" s="421"/>
      <c r="AF578" s="421"/>
      <c r="AG578" s="421"/>
      <c r="AH578" s="421"/>
      <c r="AI578" s="421"/>
      <c r="AJ578" s="421"/>
      <c r="BH578" s="421"/>
      <c r="BI578" s="421"/>
      <c r="BJ578" s="421"/>
      <c r="BK578" s="421"/>
      <c r="BL578" s="421"/>
      <c r="BM578" s="421"/>
      <c r="BO578" s="421"/>
      <c r="BP578" s="421"/>
      <c r="BQ578" s="421"/>
      <c r="BR578" s="421"/>
      <c r="BS578" s="421"/>
      <c r="BT578" s="421"/>
    </row>
    <row r="579" spans="1:40" ht="19.5" customHeight="1" hidden="1" outlineLevel="1">
      <c r="A579" s="72">
        <v>36</v>
      </c>
      <c r="B579" s="72" t="s">
        <v>223</v>
      </c>
      <c r="C579" s="106" t="s">
        <v>648</v>
      </c>
      <c r="AL579" s="72">
        <v>29</v>
      </c>
      <c r="AM579" s="72" t="s">
        <v>223</v>
      </c>
      <c r="AN579" s="106" t="s">
        <v>649</v>
      </c>
    </row>
    <row r="580" ht="19.5" customHeight="1" hidden="1" outlineLevel="1">
      <c r="C580" s="106" t="s">
        <v>650</v>
      </c>
    </row>
    <row r="581" spans="3:40" ht="19.5" customHeight="1" hidden="1" outlineLevel="1">
      <c r="C581" s="106"/>
      <c r="W581" s="419" t="s">
        <v>651</v>
      </c>
      <c r="X581" s="420"/>
      <c r="Y581" s="420"/>
      <c r="Z581" s="420"/>
      <c r="AA581" s="420"/>
      <c r="AB581" s="420"/>
      <c r="AC581" s="135"/>
      <c r="AD581" s="135"/>
      <c r="AE581" s="419" t="s">
        <v>652</v>
      </c>
      <c r="AF581" s="420"/>
      <c r="AG581" s="420"/>
      <c r="AH581" s="420"/>
      <c r="AI581" s="420"/>
      <c r="AJ581" s="420"/>
      <c r="AN581" s="106" t="s">
        <v>653</v>
      </c>
    </row>
    <row r="582" spans="23:36" ht="19.5" customHeight="1" hidden="1" outlineLevel="1">
      <c r="W582" s="417" t="s">
        <v>226</v>
      </c>
      <c r="X582" s="418"/>
      <c r="Y582" s="418"/>
      <c r="Z582" s="418"/>
      <c r="AA582" s="418"/>
      <c r="AB582" s="418"/>
      <c r="AC582" s="141"/>
      <c r="AD582" s="141"/>
      <c r="AE582" s="417" t="s">
        <v>226</v>
      </c>
      <c r="AF582" s="418"/>
      <c r="AG582" s="418"/>
      <c r="AH582" s="418"/>
      <c r="AI582" s="418"/>
      <c r="AJ582" s="418"/>
    </row>
    <row r="583" spans="3:40" ht="19.5" customHeight="1" hidden="1" outlineLevel="1">
      <c r="C583" s="106" t="s">
        <v>654</v>
      </c>
      <c r="W583" s="410"/>
      <c r="X583" s="410"/>
      <c r="Y583" s="410"/>
      <c r="Z583" s="410"/>
      <c r="AA583" s="410"/>
      <c r="AB583" s="410"/>
      <c r="AE583" s="410"/>
      <c r="AF583" s="410"/>
      <c r="AG583" s="410"/>
      <c r="AH583" s="410"/>
      <c r="AI583" s="410"/>
      <c r="AJ583" s="410"/>
      <c r="AN583" s="51" t="s">
        <v>655</v>
      </c>
    </row>
    <row r="584" spans="3:40" ht="19.5" customHeight="1" hidden="1" outlineLevel="1">
      <c r="C584" s="106" t="s">
        <v>656</v>
      </c>
      <c r="W584" s="410"/>
      <c r="X584" s="410"/>
      <c r="Y584" s="410"/>
      <c r="Z584" s="410"/>
      <c r="AA584" s="410"/>
      <c r="AB584" s="410"/>
      <c r="AE584" s="410"/>
      <c r="AF584" s="410"/>
      <c r="AG584" s="410"/>
      <c r="AH584" s="410"/>
      <c r="AI584" s="410"/>
      <c r="AJ584" s="410"/>
      <c r="AN584" s="51" t="s">
        <v>657</v>
      </c>
    </row>
    <row r="585" spans="3:40" ht="19.5" customHeight="1" hidden="1" outlineLevel="1">
      <c r="C585" s="260" t="s">
        <v>658</v>
      </c>
      <c r="D585" s="151"/>
      <c r="E585" s="151"/>
      <c r="F585" s="151"/>
      <c r="G585" s="151"/>
      <c r="H585" s="151"/>
      <c r="I585" s="151"/>
      <c r="J585" s="151"/>
      <c r="K585" s="151"/>
      <c r="L585" s="151"/>
      <c r="M585" s="151"/>
      <c r="N585" s="151"/>
      <c r="O585" s="151"/>
      <c r="P585" s="151"/>
      <c r="Q585" s="151"/>
      <c r="R585" s="151"/>
      <c r="S585" s="151"/>
      <c r="T585" s="151"/>
      <c r="U585" s="151"/>
      <c r="V585" s="151"/>
      <c r="W585" s="410"/>
      <c r="X585" s="410"/>
      <c r="Y585" s="410"/>
      <c r="Z585" s="410"/>
      <c r="AA585" s="410"/>
      <c r="AB585" s="410"/>
      <c r="AE585" s="410"/>
      <c r="AF585" s="410"/>
      <c r="AG585" s="410"/>
      <c r="AH585" s="410"/>
      <c r="AI585" s="410"/>
      <c r="AJ585" s="410"/>
      <c r="AN585" s="51" t="s">
        <v>659</v>
      </c>
    </row>
    <row r="586" spans="3:36" ht="19.5" customHeight="1" hidden="1" outlineLevel="1">
      <c r="C586" s="260" t="s">
        <v>660</v>
      </c>
      <c r="D586" s="151"/>
      <c r="E586" s="151"/>
      <c r="F586" s="151"/>
      <c r="G586" s="151"/>
      <c r="H586" s="151"/>
      <c r="I586" s="151"/>
      <c r="J586" s="151"/>
      <c r="K586" s="151"/>
      <c r="L586" s="151"/>
      <c r="M586" s="151"/>
      <c r="N586" s="151"/>
      <c r="O586" s="151"/>
      <c r="P586" s="151"/>
      <c r="Q586" s="151"/>
      <c r="R586" s="151"/>
      <c r="S586" s="151"/>
      <c r="T586" s="151"/>
      <c r="U586" s="151"/>
      <c r="V586" s="151"/>
      <c r="W586" s="410"/>
      <c r="X586" s="410"/>
      <c r="Y586" s="410"/>
      <c r="Z586" s="410"/>
      <c r="AA586" s="410"/>
      <c r="AB586" s="410"/>
      <c r="AE586" s="410"/>
      <c r="AF586" s="410"/>
      <c r="AG586" s="410"/>
      <c r="AH586" s="410"/>
      <c r="AI586" s="410"/>
      <c r="AJ586" s="410"/>
    </row>
    <row r="587" spans="3:40" ht="19.5" customHeight="1" hidden="1" outlineLevel="1">
      <c r="C587" s="106" t="s">
        <v>661</v>
      </c>
      <c r="W587" s="410"/>
      <c r="X587" s="410"/>
      <c r="Y587" s="410"/>
      <c r="Z587" s="410"/>
      <c r="AA587" s="410"/>
      <c r="AB587" s="410"/>
      <c r="AE587" s="410"/>
      <c r="AF587" s="410"/>
      <c r="AG587" s="410"/>
      <c r="AH587" s="410"/>
      <c r="AI587" s="410"/>
      <c r="AJ587" s="410"/>
      <c r="AN587" s="106" t="s">
        <v>662</v>
      </c>
    </row>
    <row r="588" spans="3:36" ht="19.5" customHeight="1" hidden="1" outlineLevel="1">
      <c r="C588" s="106" t="s">
        <v>663</v>
      </c>
      <c r="W588" s="410"/>
      <c r="X588" s="410"/>
      <c r="Y588" s="410"/>
      <c r="Z588" s="410"/>
      <c r="AA588" s="410"/>
      <c r="AB588" s="410"/>
      <c r="AE588" s="410"/>
      <c r="AF588" s="410"/>
      <c r="AG588" s="410"/>
      <c r="AH588" s="410"/>
      <c r="AI588" s="410"/>
      <c r="AJ588" s="410"/>
    </row>
    <row r="589" spans="3:40" ht="19.5" customHeight="1" hidden="1" outlineLevel="1">
      <c r="C589" s="260" t="s">
        <v>664</v>
      </c>
      <c r="W589" s="410"/>
      <c r="X589" s="410"/>
      <c r="Y589" s="410"/>
      <c r="Z589" s="410"/>
      <c r="AA589" s="410"/>
      <c r="AB589" s="410"/>
      <c r="AE589" s="410"/>
      <c r="AF589" s="410"/>
      <c r="AG589" s="410"/>
      <c r="AH589" s="410"/>
      <c r="AI589" s="410"/>
      <c r="AJ589" s="410"/>
      <c r="AN589" s="51" t="s">
        <v>665</v>
      </c>
    </row>
    <row r="590" spans="3:40" ht="19.5" customHeight="1" hidden="1" outlineLevel="1">
      <c r="C590" s="151" t="s">
        <v>666</v>
      </c>
      <c r="W590" s="410"/>
      <c r="X590" s="410"/>
      <c r="Y590" s="410"/>
      <c r="Z590" s="410"/>
      <c r="AA590" s="410"/>
      <c r="AB590" s="410"/>
      <c r="AE590" s="410"/>
      <c r="AF590" s="410"/>
      <c r="AG590" s="410"/>
      <c r="AH590" s="410"/>
      <c r="AI590" s="410"/>
      <c r="AJ590" s="410"/>
      <c r="AN590" s="51" t="s">
        <v>666</v>
      </c>
    </row>
    <row r="591" spans="3:40" ht="19.5" customHeight="1" hidden="1" outlineLevel="1">
      <c r="C591" s="151" t="s">
        <v>667</v>
      </c>
      <c r="W591" s="410"/>
      <c r="X591" s="410"/>
      <c r="Y591" s="410"/>
      <c r="Z591" s="410"/>
      <c r="AA591" s="410"/>
      <c r="AB591" s="410"/>
      <c r="AE591" s="410"/>
      <c r="AF591" s="410"/>
      <c r="AG591" s="410"/>
      <c r="AH591" s="410"/>
      <c r="AI591" s="410"/>
      <c r="AJ591" s="410"/>
      <c r="AN591" s="51" t="s">
        <v>667</v>
      </c>
    </row>
    <row r="592" spans="3:40" ht="19.5" customHeight="1" hidden="1" outlineLevel="1">
      <c r="C592" s="151" t="s">
        <v>668</v>
      </c>
      <c r="W592" s="410"/>
      <c r="X592" s="410"/>
      <c r="Y592" s="410"/>
      <c r="Z592" s="410"/>
      <c r="AA592" s="410"/>
      <c r="AB592" s="410"/>
      <c r="AE592" s="410"/>
      <c r="AF592" s="410"/>
      <c r="AG592" s="410"/>
      <c r="AH592" s="410"/>
      <c r="AI592" s="410"/>
      <c r="AJ592" s="410"/>
      <c r="AN592" s="51" t="s">
        <v>669</v>
      </c>
    </row>
    <row r="593" spans="3:40" ht="19.5" customHeight="1" hidden="1" outlineLevel="1">
      <c r="C593" s="151" t="s">
        <v>670</v>
      </c>
      <c r="W593" s="410"/>
      <c r="X593" s="410"/>
      <c r="Y593" s="410"/>
      <c r="Z593" s="410"/>
      <c r="AA593" s="410"/>
      <c r="AB593" s="410"/>
      <c r="AE593" s="410"/>
      <c r="AF593" s="410"/>
      <c r="AG593" s="410"/>
      <c r="AH593" s="410"/>
      <c r="AI593" s="410"/>
      <c r="AJ593" s="410"/>
      <c r="AN593" s="51" t="s">
        <v>671</v>
      </c>
    </row>
    <row r="594" spans="3:40" ht="19.5" customHeight="1" hidden="1" outlineLevel="1">
      <c r="C594" s="151" t="s">
        <v>672</v>
      </c>
      <c r="W594" s="410"/>
      <c r="X594" s="410"/>
      <c r="Y594" s="410"/>
      <c r="Z594" s="410"/>
      <c r="AA594" s="410"/>
      <c r="AB594" s="410"/>
      <c r="AE594" s="410"/>
      <c r="AF594" s="410"/>
      <c r="AG594" s="410"/>
      <c r="AH594" s="410"/>
      <c r="AI594" s="410"/>
      <c r="AJ594" s="410"/>
      <c r="AN594" s="51" t="s">
        <v>673</v>
      </c>
    </row>
    <row r="595" spans="3:36" ht="19.5" customHeight="1" hidden="1" outlineLevel="1">
      <c r="C595" s="151" t="s">
        <v>674</v>
      </c>
      <c r="W595" s="410"/>
      <c r="X595" s="410"/>
      <c r="Y595" s="410"/>
      <c r="Z595" s="410"/>
      <c r="AA595" s="410"/>
      <c r="AB595" s="410"/>
      <c r="AE595" s="410"/>
      <c r="AF595" s="410"/>
      <c r="AG595" s="410"/>
      <c r="AH595" s="410"/>
      <c r="AI595" s="410"/>
      <c r="AJ595" s="410"/>
    </row>
    <row r="596" spans="3:40" ht="19.5" customHeight="1" hidden="1" outlineLevel="1">
      <c r="C596" s="151" t="s">
        <v>675</v>
      </c>
      <c r="W596" s="410"/>
      <c r="X596" s="410"/>
      <c r="Y596" s="410"/>
      <c r="Z596" s="410"/>
      <c r="AA596" s="410"/>
      <c r="AB596" s="410"/>
      <c r="AE596" s="410"/>
      <c r="AF596" s="410"/>
      <c r="AG596" s="410"/>
      <c r="AH596" s="410"/>
      <c r="AI596" s="410"/>
      <c r="AJ596" s="410"/>
      <c r="AN596" s="51" t="s">
        <v>676</v>
      </c>
    </row>
    <row r="597" ht="19.5" customHeight="1" hidden="1" outlineLevel="1"/>
    <row r="598" spans="3:40" ht="19.5" customHeight="1" hidden="1" outlineLevel="1">
      <c r="C598" s="106" t="s">
        <v>798</v>
      </c>
      <c r="AN598" s="106" t="s">
        <v>798</v>
      </c>
    </row>
    <row r="599" ht="19.5" customHeight="1" hidden="1" outlineLevel="1"/>
    <row r="600" spans="3:40" ht="19.5" customHeight="1" hidden="1" outlineLevel="1">
      <c r="C600" s="51" t="s">
        <v>799</v>
      </c>
      <c r="AN600" s="51" t="s">
        <v>799</v>
      </c>
    </row>
    <row r="601" spans="3:40" ht="19.5" customHeight="1" hidden="1" outlineLevel="1">
      <c r="C601" s="51" t="s">
        <v>800</v>
      </c>
      <c r="W601" s="410"/>
      <c r="X601" s="410"/>
      <c r="Y601" s="410"/>
      <c r="Z601" s="410"/>
      <c r="AA601" s="410"/>
      <c r="AB601" s="410"/>
      <c r="AE601" s="410"/>
      <c r="AF601" s="410"/>
      <c r="AG601" s="410"/>
      <c r="AH601" s="410"/>
      <c r="AI601" s="410"/>
      <c r="AJ601" s="410"/>
      <c r="AN601" s="51" t="s">
        <v>800</v>
      </c>
    </row>
    <row r="602" spans="3:40" ht="19.5" customHeight="1" hidden="1" outlineLevel="1">
      <c r="C602" s="51" t="s">
        <v>801</v>
      </c>
      <c r="W602" s="410"/>
      <c r="X602" s="410"/>
      <c r="Y602" s="410"/>
      <c r="Z602" s="410"/>
      <c r="AA602" s="410"/>
      <c r="AB602" s="410"/>
      <c r="AE602" s="410"/>
      <c r="AF602" s="410"/>
      <c r="AG602" s="410"/>
      <c r="AH602" s="410"/>
      <c r="AI602" s="410"/>
      <c r="AJ602" s="410"/>
      <c r="AN602" s="51" t="s">
        <v>801</v>
      </c>
    </row>
    <row r="603" spans="23:36" ht="19.5" customHeight="1" hidden="1" outlineLevel="1">
      <c r="W603" s="410"/>
      <c r="X603" s="410"/>
      <c r="Y603" s="410"/>
      <c r="Z603" s="410"/>
      <c r="AA603" s="410"/>
      <c r="AB603" s="410"/>
      <c r="AE603" s="410"/>
      <c r="AF603" s="410"/>
      <c r="AG603" s="410"/>
      <c r="AH603" s="410"/>
      <c r="AI603" s="410"/>
      <c r="AJ603" s="410"/>
    </row>
    <row r="604" spans="23:36" ht="19.5" customHeight="1" hidden="1" outlineLevel="1">
      <c r="W604" s="410"/>
      <c r="X604" s="410"/>
      <c r="Y604" s="410"/>
      <c r="Z604" s="410"/>
      <c r="AA604" s="410"/>
      <c r="AB604" s="410"/>
      <c r="AE604" s="410"/>
      <c r="AF604" s="410"/>
      <c r="AG604" s="410"/>
      <c r="AH604" s="410"/>
      <c r="AI604" s="410"/>
      <c r="AJ604" s="410"/>
    </row>
    <row r="605" spans="1:40" ht="19.5" customHeight="1" hidden="1" collapsed="1">
      <c r="A605" s="72">
        <v>24</v>
      </c>
      <c r="B605" s="72" t="s">
        <v>223</v>
      </c>
      <c r="C605" s="106" t="s">
        <v>802</v>
      </c>
      <c r="AL605" s="72" t="s">
        <v>803</v>
      </c>
      <c r="AM605" s="72" t="s">
        <v>223</v>
      </c>
      <c r="AN605" s="106" t="s">
        <v>804</v>
      </c>
    </row>
    <row r="606" spans="1:40" ht="19.5" customHeight="1" hidden="1">
      <c r="A606" s="267"/>
      <c r="C606" s="106" t="s">
        <v>805</v>
      </c>
      <c r="AN606" s="106" t="s">
        <v>806</v>
      </c>
    </row>
    <row r="607" spans="1:40" ht="19.5" customHeight="1" hidden="1">
      <c r="A607" s="267"/>
      <c r="C607" s="106"/>
      <c r="W607" s="415"/>
      <c r="X607" s="416"/>
      <c r="Y607" s="416"/>
      <c r="Z607" s="416"/>
      <c r="AA607" s="416"/>
      <c r="AB607" s="416"/>
      <c r="AC607" s="141"/>
      <c r="AD607" s="141"/>
      <c r="AE607" s="417" t="s">
        <v>236</v>
      </c>
      <c r="AF607" s="418"/>
      <c r="AG607" s="418"/>
      <c r="AH607" s="418"/>
      <c r="AI607" s="418"/>
      <c r="AJ607" s="418"/>
      <c r="AN607" s="106"/>
    </row>
    <row r="608" spans="1:40" ht="19.5" customHeight="1" hidden="1">
      <c r="A608" s="267"/>
      <c r="C608" s="266" t="s">
        <v>807</v>
      </c>
      <c r="W608" s="100"/>
      <c r="X608" s="100"/>
      <c r="Y608" s="100"/>
      <c r="Z608" s="100"/>
      <c r="AA608" s="100"/>
      <c r="AB608" s="100"/>
      <c r="AE608" s="414"/>
      <c r="AF608" s="414"/>
      <c r="AG608" s="414"/>
      <c r="AH608" s="414"/>
      <c r="AI608" s="414"/>
      <c r="AJ608" s="414"/>
      <c r="AN608" s="106"/>
    </row>
    <row r="609" spans="1:40" ht="19.5" customHeight="1" hidden="1">
      <c r="A609" s="267"/>
      <c r="C609" s="266" t="s">
        <v>808</v>
      </c>
      <c r="W609" s="100"/>
      <c r="X609" s="100"/>
      <c r="Y609" s="100"/>
      <c r="Z609" s="100"/>
      <c r="AA609" s="100"/>
      <c r="AB609" s="100"/>
      <c r="AE609" s="410"/>
      <c r="AF609" s="410"/>
      <c r="AG609" s="410"/>
      <c r="AH609" s="410"/>
      <c r="AI609" s="410"/>
      <c r="AJ609" s="410"/>
      <c r="AN609" s="106"/>
    </row>
    <row r="610" spans="1:40" ht="19.5" customHeight="1" hidden="1">
      <c r="A610" s="267"/>
      <c r="C610" s="266" t="s">
        <v>809</v>
      </c>
      <c r="W610" s="100"/>
      <c r="X610" s="100"/>
      <c r="Y610" s="100"/>
      <c r="Z610" s="100"/>
      <c r="AA610" s="100"/>
      <c r="AB610" s="100"/>
      <c r="AE610" s="410">
        <v>0</v>
      </c>
      <c r="AF610" s="410"/>
      <c r="AG610" s="410"/>
      <c r="AH610" s="410"/>
      <c r="AI610" s="410"/>
      <c r="AJ610" s="410"/>
      <c r="AN610" s="106"/>
    </row>
    <row r="611" spans="1:40" ht="19.5" customHeight="1" hidden="1">
      <c r="A611" s="267"/>
      <c r="C611" s="266" t="s">
        <v>812</v>
      </c>
      <c r="W611" s="100"/>
      <c r="X611" s="100"/>
      <c r="Y611" s="100"/>
      <c r="Z611" s="100"/>
      <c r="AA611" s="100"/>
      <c r="AB611" s="100"/>
      <c r="AE611" s="410"/>
      <c r="AF611" s="410"/>
      <c r="AG611" s="410"/>
      <c r="AH611" s="410"/>
      <c r="AI611" s="410"/>
      <c r="AJ611" s="410"/>
      <c r="AN611" s="106"/>
    </row>
    <row r="612" spans="1:40" ht="19.5" customHeight="1" hidden="1">
      <c r="A612" s="267"/>
      <c r="C612" s="266" t="s">
        <v>813</v>
      </c>
      <c r="W612" s="100"/>
      <c r="X612" s="100"/>
      <c r="Y612" s="100"/>
      <c r="Z612" s="100"/>
      <c r="AA612" s="100"/>
      <c r="AB612" s="100"/>
      <c r="AE612" s="410" t="s">
        <v>814</v>
      </c>
      <c r="AF612" s="410"/>
      <c r="AG612" s="410"/>
      <c r="AH612" s="410"/>
      <c r="AI612" s="410"/>
      <c r="AJ612" s="410"/>
      <c r="AN612" s="106"/>
    </row>
    <row r="613" spans="3:36" ht="19.5" customHeight="1" hidden="1">
      <c r="C613" s="266" t="s">
        <v>815</v>
      </c>
      <c r="W613" s="100"/>
      <c r="X613" s="100"/>
      <c r="Y613" s="100"/>
      <c r="Z613" s="100"/>
      <c r="AA613" s="100"/>
      <c r="AB613" s="100"/>
      <c r="AE613" s="414">
        <v>0</v>
      </c>
      <c r="AF613" s="414"/>
      <c r="AG613" s="414"/>
      <c r="AH613" s="414"/>
      <c r="AI613" s="414"/>
      <c r="AJ613" s="414"/>
    </row>
    <row r="614" spans="3:36" ht="19.5" customHeight="1" hidden="1">
      <c r="C614" s="266" t="s">
        <v>808</v>
      </c>
      <c r="W614" s="100"/>
      <c r="X614" s="100"/>
      <c r="Y614" s="100"/>
      <c r="Z614" s="100"/>
      <c r="AA614" s="100"/>
      <c r="AB614" s="100"/>
      <c r="AE614" s="410">
        <v>0</v>
      </c>
      <c r="AF614" s="410"/>
      <c r="AG614" s="410"/>
      <c r="AH614" s="410"/>
      <c r="AI614" s="410"/>
      <c r="AJ614" s="410"/>
    </row>
    <row r="615" spans="3:36" ht="19.5" customHeight="1" hidden="1">
      <c r="C615" s="266" t="s">
        <v>809</v>
      </c>
      <c r="W615" s="100"/>
      <c r="X615" s="100"/>
      <c r="Y615" s="100"/>
      <c r="Z615" s="100"/>
      <c r="AA615" s="100"/>
      <c r="AB615" s="100"/>
      <c r="AE615" s="410">
        <v>0</v>
      </c>
      <c r="AF615" s="410"/>
      <c r="AG615" s="410"/>
      <c r="AH615" s="410"/>
      <c r="AI615" s="410"/>
      <c r="AJ615" s="410"/>
    </row>
    <row r="616" spans="3:36" ht="19.5" customHeight="1" hidden="1">
      <c r="C616" s="266" t="s">
        <v>812</v>
      </c>
      <c r="W616" s="100"/>
      <c r="X616" s="100"/>
      <c r="Y616" s="100"/>
      <c r="Z616" s="100"/>
      <c r="AA616" s="100"/>
      <c r="AB616" s="100"/>
      <c r="AE616" s="410"/>
      <c r="AF616" s="410"/>
      <c r="AG616" s="410"/>
      <c r="AH616" s="410"/>
      <c r="AI616" s="410"/>
      <c r="AJ616" s="410"/>
    </row>
    <row r="617" spans="3:36" ht="19.5" customHeight="1" hidden="1">
      <c r="C617" s="268" t="s">
        <v>816</v>
      </c>
      <c r="X617" s="413"/>
      <c r="Y617" s="413"/>
      <c r="Z617" s="413"/>
      <c r="AA617" s="413"/>
      <c r="AB617" s="413"/>
      <c r="AC617" s="413"/>
      <c r="AD617" s="413"/>
      <c r="AE617" s="413"/>
      <c r="AF617" s="413"/>
      <c r="AG617" s="413"/>
      <c r="AH617" s="413"/>
      <c r="AI617" s="413"/>
      <c r="AJ617" s="413"/>
    </row>
    <row r="618" spans="3:36" ht="19.5" customHeight="1" hidden="1">
      <c r="C618" s="266" t="s">
        <v>817</v>
      </c>
      <c r="W618" s="269"/>
      <c r="X618" s="269"/>
      <c r="Y618" s="269"/>
      <c r="Z618" s="269"/>
      <c r="AA618" s="269"/>
      <c r="AB618" s="269"/>
      <c r="AC618" s="269"/>
      <c r="AD618" s="269"/>
      <c r="AE618" s="410"/>
      <c r="AF618" s="410"/>
      <c r="AG618" s="410"/>
      <c r="AH618" s="410"/>
      <c r="AI618" s="410"/>
      <c r="AJ618" s="410"/>
    </row>
    <row r="619" spans="3:36" ht="19.5" customHeight="1" hidden="1">
      <c r="C619" s="266" t="s">
        <v>818</v>
      </c>
      <c r="W619" s="410"/>
      <c r="X619" s="410"/>
      <c r="Y619" s="410"/>
      <c r="Z619" s="410"/>
      <c r="AA619" s="410"/>
      <c r="AB619" s="410"/>
      <c r="AE619" s="410"/>
      <c r="AF619" s="410"/>
      <c r="AG619" s="410"/>
      <c r="AH619" s="410"/>
      <c r="AI619" s="410"/>
      <c r="AJ619" s="410"/>
    </row>
    <row r="620" spans="3:36" ht="19.5" customHeight="1" hidden="1">
      <c r="C620" s="266" t="s">
        <v>819</v>
      </c>
      <c r="W620" s="410"/>
      <c r="X620" s="410"/>
      <c r="Y620" s="410"/>
      <c r="Z620" s="410"/>
      <c r="AA620" s="410"/>
      <c r="AB620" s="410"/>
      <c r="AE620" s="410"/>
      <c r="AF620" s="410"/>
      <c r="AG620" s="410"/>
      <c r="AH620" s="410"/>
      <c r="AI620" s="410"/>
      <c r="AJ620" s="410"/>
    </row>
    <row r="621" spans="3:36" ht="19.5" customHeight="1" hidden="1">
      <c r="C621" s="266" t="s">
        <v>820</v>
      </c>
      <c r="W621" s="410"/>
      <c r="X621" s="410"/>
      <c r="Y621" s="410"/>
      <c r="Z621" s="410"/>
      <c r="AA621" s="410"/>
      <c r="AB621" s="410"/>
      <c r="AE621" s="410"/>
      <c r="AF621" s="410"/>
      <c r="AG621" s="410"/>
      <c r="AH621" s="410"/>
      <c r="AI621" s="410"/>
      <c r="AJ621" s="410"/>
    </row>
    <row r="622" spans="3:36" ht="19.5" customHeight="1" hidden="1">
      <c r="C622" s="266" t="s">
        <v>821</v>
      </c>
      <c r="W622" s="410"/>
      <c r="X622" s="410"/>
      <c r="Y622" s="410"/>
      <c r="Z622" s="410"/>
      <c r="AA622" s="410"/>
      <c r="AB622" s="410"/>
      <c r="AE622" s="410"/>
      <c r="AF622" s="410"/>
      <c r="AG622" s="410"/>
      <c r="AH622" s="410"/>
      <c r="AI622" s="410"/>
      <c r="AJ622" s="410"/>
    </row>
    <row r="623" spans="3:36" ht="19.5" customHeight="1" hidden="1">
      <c r="C623" s="266" t="s">
        <v>822</v>
      </c>
      <c r="W623" s="410"/>
      <c r="X623" s="410"/>
      <c r="Y623" s="410"/>
      <c r="Z623" s="410"/>
      <c r="AA623" s="410"/>
      <c r="AB623" s="410"/>
      <c r="AE623" s="410"/>
      <c r="AF623" s="410"/>
      <c r="AG623" s="410"/>
      <c r="AH623" s="410"/>
      <c r="AI623" s="410"/>
      <c r="AJ623" s="410"/>
    </row>
    <row r="624" spans="3:36" ht="19.5" customHeight="1" hidden="1">
      <c r="C624" s="266" t="s">
        <v>823</v>
      </c>
      <c r="W624" s="410"/>
      <c r="X624" s="410"/>
      <c r="Y624" s="410"/>
      <c r="Z624" s="410"/>
      <c r="AA624" s="410"/>
      <c r="AB624" s="410"/>
      <c r="AE624" s="410"/>
      <c r="AF624" s="410"/>
      <c r="AG624" s="410"/>
      <c r="AH624" s="410"/>
      <c r="AI624" s="410"/>
      <c r="AJ624" s="410"/>
    </row>
    <row r="625" ht="19.5" customHeight="1" hidden="1"/>
    <row r="626" spans="3:40" ht="19.5" customHeight="1" hidden="1" outlineLevel="1">
      <c r="C626" s="106"/>
      <c r="AN626" s="106" t="s">
        <v>824</v>
      </c>
    </row>
    <row r="627" ht="19.5" customHeight="1" hidden="1" outlineLevel="1"/>
    <row r="628" spans="3:73" ht="31.5" customHeight="1" hidden="1" outlineLevel="1">
      <c r="C628" s="412" t="s">
        <v>825</v>
      </c>
      <c r="D628" s="412"/>
      <c r="E628" s="412"/>
      <c r="F628" s="412"/>
      <c r="G628" s="412"/>
      <c r="H628" s="412"/>
      <c r="I628" s="412"/>
      <c r="J628" s="412"/>
      <c r="K628" s="412"/>
      <c r="L628" s="412"/>
      <c r="M628" s="412"/>
      <c r="N628" s="412"/>
      <c r="O628" s="412"/>
      <c r="P628" s="412"/>
      <c r="Q628" s="412"/>
      <c r="R628" s="412"/>
      <c r="S628" s="412"/>
      <c r="T628" s="412"/>
      <c r="U628" s="412"/>
      <c r="V628" s="412"/>
      <c r="W628" s="412"/>
      <c r="X628" s="412"/>
      <c r="Y628" s="412"/>
      <c r="Z628" s="412"/>
      <c r="AA628" s="412"/>
      <c r="AB628" s="412"/>
      <c r="AC628" s="412"/>
      <c r="AD628" s="412"/>
      <c r="AE628" s="412"/>
      <c r="AF628" s="412"/>
      <c r="AG628" s="412"/>
      <c r="AH628" s="412"/>
      <c r="AI628" s="412"/>
      <c r="AJ628" s="412"/>
      <c r="AN628" s="412" t="s">
        <v>825</v>
      </c>
      <c r="AO628" s="412"/>
      <c r="AP628" s="412"/>
      <c r="AQ628" s="412"/>
      <c r="AR628" s="412"/>
      <c r="AS628" s="412"/>
      <c r="AT628" s="412"/>
      <c r="AU628" s="412"/>
      <c r="AV628" s="412"/>
      <c r="AW628" s="412"/>
      <c r="AX628" s="412"/>
      <c r="AY628" s="412"/>
      <c r="AZ628" s="412"/>
      <c r="BA628" s="412"/>
      <c r="BB628" s="412"/>
      <c r="BC628" s="412"/>
      <c r="BD628" s="412"/>
      <c r="BE628" s="412"/>
      <c r="BF628" s="412"/>
      <c r="BG628" s="412"/>
      <c r="BH628" s="412"/>
      <c r="BI628" s="412"/>
      <c r="BJ628" s="412"/>
      <c r="BK628" s="412"/>
      <c r="BL628" s="412"/>
      <c r="BM628" s="412"/>
      <c r="BN628" s="412"/>
      <c r="BO628" s="412"/>
      <c r="BP628" s="412"/>
      <c r="BQ628" s="412"/>
      <c r="BR628" s="412"/>
      <c r="BS628" s="412"/>
      <c r="BT628" s="412"/>
      <c r="BU628" s="77"/>
    </row>
    <row r="629" spans="3:73" ht="30.75" customHeight="1" hidden="1" outlineLevel="1">
      <c r="C629" s="412" t="s">
        <v>826</v>
      </c>
      <c r="D629" s="412"/>
      <c r="E629" s="412"/>
      <c r="F629" s="412"/>
      <c r="G629" s="412"/>
      <c r="H629" s="412"/>
      <c r="I629" s="412"/>
      <c r="J629" s="412"/>
      <c r="K629" s="412"/>
      <c r="L629" s="412"/>
      <c r="M629" s="412"/>
      <c r="N629" s="412"/>
      <c r="O629" s="412"/>
      <c r="P629" s="412"/>
      <c r="Q629" s="412"/>
      <c r="R629" s="412"/>
      <c r="S629" s="412"/>
      <c r="T629" s="412"/>
      <c r="U629" s="412"/>
      <c r="V629" s="412"/>
      <c r="W629" s="412"/>
      <c r="X629" s="412"/>
      <c r="Y629" s="412"/>
      <c r="Z629" s="412"/>
      <c r="AA629" s="412"/>
      <c r="AB629" s="412"/>
      <c r="AC629" s="412"/>
      <c r="AD629" s="412"/>
      <c r="AE629" s="412"/>
      <c r="AF629" s="412"/>
      <c r="AG629" s="412"/>
      <c r="AH629" s="412"/>
      <c r="AI629" s="412"/>
      <c r="AJ629" s="412"/>
      <c r="AN629" s="412" t="s">
        <v>826</v>
      </c>
      <c r="AO629" s="412"/>
      <c r="AP629" s="412"/>
      <c r="AQ629" s="412"/>
      <c r="AR629" s="412"/>
      <c r="AS629" s="412"/>
      <c r="AT629" s="412"/>
      <c r="AU629" s="412"/>
      <c r="AV629" s="412"/>
      <c r="AW629" s="412"/>
      <c r="AX629" s="412"/>
      <c r="AY629" s="412"/>
      <c r="AZ629" s="412"/>
      <c r="BA629" s="412"/>
      <c r="BB629" s="412"/>
      <c r="BC629" s="412"/>
      <c r="BD629" s="412"/>
      <c r="BE629" s="412"/>
      <c r="BF629" s="412"/>
      <c r="BG629" s="412"/>
      <c r="BH629" s="412"/>
      <c r="BI629" s="412"/>
      <c r="BJ629" s="412"/>
      <c r="BK629" s="412"/>
      <c r="BL629" s="412"/>
      <c r="BM629" s="412"/>
      <c r="BN629" s="412"/>
      <c r="BO629" s="412"/>
      <c r="BP629" s="412"/>
      <c r="BQ629" s="412"/>
      <c r="BR629" s="412"/>
      <c r="BS629" s="412"/>
      <c r="BT629" s="412"/>
      <c r="BU629" s="77"/>
    </row>
    <row r="630" spans="3:73" ht="62.25" customHeight="1" hidden="1" outlineLevel="1">
      <c r="C630" s="412" t="s">
        <v>827</v>
      </c>
      <c r="D630" s="412"/>
      <c r="E630" s="412"/>
      <c r="F630" s="412"/>
      <c r="G630" s="412"/>
      <c r="H630" s="412"/>
      <c r="I630" s="412"/>
      <c r="J630" s="412"/>
      <c r="K630" s="412"/>
      <c r="L630" s="412"/>
      <c r="M630" s="412"/>
      <c r="N630" s="412"/>
      <c r="O630" s="412"/>
      <c r="P630" s="412"/>
      <c r="Q630" s="412"/>
      <c r="R630" s="412"/>
      <c r="S630" s="412"/>
      <c r="T630" s="412"/>
      <c r="U630" s="412"/>
      <c r="V630" s="412"/>
      <c r="W630" s="412"/>
      <c r="X630" s="412"/>
      <c r="Y630" s="412"/>
      <c r="Z630" s="412"/>
      <c r="AA630" s="412"/>
      <c r="AB630" s="412"/>
      <c r="AC630" s="412"/>
      <c r="AD630" s="412"/>
      <c r="AE630" s="412"/>
      <c r="AF630" s="412"/>
      <c r="AG630" s="412"/>
      <c r="AH630" s="412"/>
      <c r="AI630" s="412"/>
      <c r="AJ630" s="412"/>
      <c r="AN630" s="412" t="s">
        <v>891</v>
      </c>
      <c r="AO630" s="412"/>
      <c r="AP630" s="412"/>
      <c r="AQ630" s="412"/>
      <c r="AR630" s="412"/>
      <c r="AS630" s="412"/>
      <c r="AT630" s="412"/>
      <c r="AU630" s="412"/>
      <c r="AV630" s="412"/>
      <c r="AW630" s="412"/>
      <c r="AX630" s="412"/>
      <c r="AY630" s="412"/>
      <c r="AZ630" s="412"/>
      <c r="BA630" s="412"/>
      <c r="BB630" s="412"/>
      <c r="BC630" s="412"/>
      <c r="BD630" s="412"/>
      <c r="BE630" s="412"/>
      <c r="BF630" s="412"/>
      <c r="BG630" s="412"/>
      <c r="BH630" s="412"/>
      <c r="BI630" s="412"/>
      <c r="BJ630" s="412"/>
      <c r="BK630" s="412"/>
      <c r="BL630" s="412"/>
      <c r="BM630" s="412"/>
      <c r="BN630" s="412"/>
      <c r="BO630" s="412"/>
      <c r="BP630" s="412"/>
      <c r="BQ630" s="412"/>
      <c r="BR630" s="412"/>
      <c r="BS630" s="412"/>
      <c r="BT630" s="412"/>
      <c r="BU630" s="77"/>
    </row>
    <row r="631" spans="3:40" ht="19.5" customHeight="1" hidden="1" outlineLevel="1">
      <c r="C631" s="151" t="s">
        <v>892</v>
      </c>
      <c r="D631" s="151" t="s">
        <v>893</v>
      </c>
      <c r="AN631" s="151" t="s">
        <v>894</v>
      </c>
    </row>
    <row r="632" spans="3:40" ht="19.5" customHeight="1" hidden="1" outlineLevel="1">
      <c r="C632" s="151" t="s">
        <v>892</v>
      </c>
      <c r="D632" s="412" t="s">
        <v>895</v>
      </c>
      <c r="E632" s="412"/>
      <c r="F632" s="412"/>
      <c r="G632" s="412"/>
      <c r="H632" s="412"/>
      <c r="I632" s="412"/>
      <c r="J632" s="412"/>
      <c r="K632" s="412"/>
      <c r="L632" s="412"/>
      <c r="M632" s="412"/>
      <c r="N632" s="412"/>
      <c r="O632" s="412"/>
      <c r="P632" s="412"/>
      <c r="Q632" s="412"/>
      <c r="R632" s="412"/>
      <c r="S632" s="412"/>
      <c r="T632" s="412"/>
      <c r="U632" s="412"/>
      <c r="V632" s="412"/>
      <c r="W632" s="412"/>
      <c r="X632" s="412"/>
      <c r="Y632" s="412"/>
      <c r="Z632" s="412"/>
      <c r="AA632" s="412"/>
      <c r="AB632" s="412"/>
      <c r="AC632" s="412"/>
      <c r="AD632" s="412"/>
      <c r="AE632" s="412"/>
      <c r="AF632" s="412"/>
      <c r="AG632" s="412"/>
      <c r="AH632" s="412"/>
      <c r="AI632" s="412"/>
      <c r="AJ632" s="412"/>
      <c r="AN632" s="151" t="s">
        <v>896</v>
      </c>
    </row>
    <row r="633" ht="19.5" customHeight="1" hidden="1" outlineLevel="1"/>
    <row r="634" ht="19.5" customHeight="1" hidden="1" outlineLevel="1" collapsed="1">
      <c r="C634" s="106" t="s">
        <v>897</v>
      </c>
    </row>
    <row r="635" ht="19.5" customHeight="1" hidden="1" outlineLevel="1">
      <c r="C635" s="266" t="s">
        <v>898</v>
      </c>
    </row>
    <row r="636" ht="19.5" customHeight="1" hidden="1" outlineLevel="1">
      <c r="C636" s="266" t="s">
        <v>899</v>
      </c>
    </row>
    <row r="637" spans="1:76" s="270" customFormat="1" ht="30.75" customHeight="1" hidden="1" outlineLevel="1">
      <c r="A637" s="109"/>
      <c r="B637" s="109"/>
      <c r="C637" s="355" t="s">
        <v>900</v>
      </c>
      <c r="D637" s="355"/>
      <c r="E637" s="355"/>
      <c r="F637" s="355"/>
      <c r="G637" s="355"/>
      <c r="H637" s="355"/>
      <c r="I637" s="355"/>
      <c r="J637" s="355"/>
      <c r="K637" s="355"/>
      <c r="L637" s="355"/>
      <c r="M637" s="355"/>
      <c r="N637" s="355" t="s">
        <v>901</v>
      </c>
      <c r="O637" s="355"/>
      <c r="P637" s="355"/>
      <c r="Q637" s="355"/>
      <c r="R637" s="355"/>
      <c r="S637" s="355"/>
      <c r="T637" s="355" t="s">
        <v>902</v>
      </c>
      <c r="U637" s="355"/>
      <c r="V637" s="355"/>
      <c r="W637" s="355"/>
      <c r="X637" s="355"/>
      <c r="Y637" s="355"/>
      <c r="Z637" s="355"/>
      <c r="AA637" s="355"/>
      <c r="AB637" s="355"/>
      <c r="AC637" s="355"/>
      <c r="AD637" s="110"/>
      <c r="AE637" s="355" t="s">
        <v>903</v>
      </c>
      <c r="AF637" s="355"/>
      <c r="AG637" s="355"/>
      <c r="AH637" s="355"/>
      <c r="AI637" s="355"/>
      <c r="AJ637" s="355"/>
      <c r="AL637" s="109"/>
      <c r="AM637" s="109"/>
      <c r="AN637" s="99"/>
      <c r="AO637" s="99"/>
      <c r="AP637" s="99"/>
      <c r="AQ637" s="99"/>
      <c r="AR637" s="99"/>
      <c r="AS637" s="99"/>
      <c r="AT637" s="99"/>
      <c r="AU637" s="99"/>
      <c r="AV637" s="99"/>
      <c r="AW637" s="99"/>
      <c r="AX637" s="99"/>
      <c r="AY637" s="99"/>
      <c r="AZ637" s="99"/>
      <c r="BA637" s="99"/>
      <c r="BB637" s="99"/>
      <c r="BC637" s="99"/>
      <c r="BD637" s="99"/>
      <c r="BE637" s="99"/>
      <c r="BF637" s="99"/>
      <c r="BG637" s="99"/>
      <c r="BH637" s="99"/>
      <c r="BI637" s="99"/>
      <c r="BJ637" s="99"/>
      <c r="BK637" s="99"/>
      <c r="BL637" s="99"/>
      <c r="BM637" s="99"/>
      <c r="BN637" s="99"/>
      <c r="BO637" s="99"/>
      <c r="BP637" s="99"/>
      <c r="BQ637" s="99"/>
      <c r="BR637" s="99"/>
      <c r="BS637" s="99"/>
      <c r="BT637" s="99"/>
      <c r="BU637" s="99"/>
      <c r="BV637" s="271"/>
      <c r="BW637" s="271"/>
      <c r="BX637" s="272"/>
    </row>
    <row r="638" spans="3:36" ht="21" customHeight="1" hidden="1" outlineLevel="1">
      <c r="C638" s="409"/>
      <c r="D638" s="409"/>
      <c r="E638" s="409"/>
      <c r="F638" s="409"/>
      <c r="G638" s="409"/>
      <c r="H638" s="409"/>
      <c r="I638" s="409"/>
      <c r="J638" s="409"/>
      <c r="K638" s="409"/>
      <c r="L638" s="409"/>
      <c r="M638" s="409"/>
      <c r="N638" s="355"/>
      <c r="O638" s="355"/>
      <c r="P638" s="355"/>
      <c r="Q638" s="355"/>
      <c r="R638" s="355"/>
      <c r="S638" s="355"/>
      <c r="T638" s="355"/>
      <c r="U638" s="355"/>
      <c r="V638" s="355"/>
      <c r="W638" s="355"/>
      <c r="X638" s="355"/>
      <c r="Y638" s="355"/>
      <c r="Z638" s="355"/>
      <c r="AA638" s="355"/>
      <c r="AB638" s="355"/>
      <c r="AC638" s="355"/>
      <c r="AD638" s="110"/>
      <c r="AE638" s="410"/>
      <c r="AF638" s="410"/>
      <c r="AG638" s="410"/>
      <c r="AH638" s="410"/>
      <c r="AI638" s="410"/>
      <c r="AJ638" s="410"/>
    </row>
    <row r="639" spans="3:36" ht="20.25" customHeight="1" hidden="1" outlineLevel="1">
      <c r="C639" s="409"/>
      <c r="D639" s="409"/>
      <c r="E639" s="409"/>
      <c r="F639" s="409"/>
      <c r="G639" s="409"/>
      <c r="H639" s="409"/>
      <c r="I639" s="409"/>
      <c r="J639" s="409"/>
      <c r="K639" s="409"/>
      <c r="L639" s="409"/>
      <c r="M639" s="409"/>
      <c r="N639" s="355"/>
      <c r="O639" s="355"/>
      <c r="P639" s="355"/>
      <c r="Q639" s="355"/>
      <c r="R639" s="355"/>
      <c r="S639" s="355"/>
      <c r="T639" s="355"/>
      <c r="U639" s="355"/>
      <c r="V639" s="355"/>
      <c r="W639" s="355"/>
      <c r="X639" s="355"/>
      <c r="Y639" s="355"/>
      <c r="Z639" s="355"/>
      <c r="AA639" s="355"/>
      <c r="AB639" s="355"/>
      <c r="AC639" s="355"/>
      <c r="AD639" s="110"/>
      <c r="AE639" s="410"/>
      <c r="AF639" s="410"/>
      <c r="AG639" s="410"/>
      <c r="AH639" s="410"/>
      <c r="AI639" s="410"/>
      <c r="AJ639" s="410"/>
    </row>
    <row r="640" spans="3:36" ht="19.5" customHeight="1" hidden="1" outlineLevel="1">
      <c r="C640" s="409"/>
      <c r="D640" s="409"/>
      <c r="E640" s="409"/>
      <c r="F640" s="409"/>
      <c r="G640" s="409"/>
      <c r="H640" s="409"/>
      <c r="I640" s="409"/>
      <c r="J640" s="409"/>
      <c r="K640" s="409"/>
      <c r="L640" s="409"/>
      <c r="M640" s="409"/>
      <c r="N640" s="355"/>
      <c r="O640" s="355"/>
      <c r="P640" s="355"/>
      <c r="Q640" s="355"/>
      <c r="R640" s="355"/>
      <c r="S640" s="355"/>
      <c r="T640" s="355"/>
      <c r="U640" s="355"/>
      <c r="V640" s="355"/>
      <c r="W640" s="355"/>
      <c r="X640" s="355"/>
      <c r="Y640" s="355"/>
      <c r="Z640" s="355"/>
      <c r="AA640" s="355"/>
      <c r="AB640" s="355"/>
      <c r="AC640" s="355"/>
      <c r="AD640" s="110"/>
      <c r="AE640" s="410"/>
      <c r="AF640" s="410"/>
      <c r="AG640" s="410"/>
      <c r="AH640" s="410"/>
      <c r="AI640" s="410"/>
      <c r="AJ640" s="410"/>
    </row>
    <row r="641" spans="3:36" ht="19.5" customHeight="1" hidden="1" outlineLevel="1">
      <c r="C641" s="409"/>
      <c r="D641" s="409"/>
      <c r="E641" s="409"/>
      <c r="F641" s="409"/>
      <c r="G641" s="409"/>
      <c r="H641" s="409"/>
      <c r="I641" s="409"/>
      <c r="J641" s="409"/>
      <c r="K641" s="409"/>
      <c r="L641" s="409"/>
      <c r="M641" s="409"/>
      <c r="N641" s="355"/>
      <c r="O641" s="355"/>
      <c r="P641" s="355"/>
      <c r="Q641" s="355"/>
      <c r="R641" s="355"/>
      <c r="S641" s="355"/>
      <c r="T641" s="355"/>
      <c r="U641" s="355"/>
      <c r="V641" s="355"/>
      <c r="W641" s="355"/>
      <c r="X641" s="355"/>
      <c r="Y641" s="355"/>
      <c r="Z641" s="355"/>
      <c r="AA641" s="355"/>
      <c r="AB641" s="355"/>
      <c r="AC641" s="355"/>
      <c r="AD641" s="110"/>
      <c r="AE641" s="410"/>
      <c r="AF641" s="410"/>
      <c r="AG641" s="410"/>
      <c r="AH641" s="410"/>
      <c r="AI641" s="410"/>
      <c r="AJ641" s="410"/>
    </row>
    <row r="642" spans="3:36" ht="19.5" customHeight="1" hidden="1" outlineLevel="1">
      <c r="C642" s="409"/>
      <c r="D642" s="409"/>
      <c r="E642" s="409"/>
      <c r="F642" s="409"/>
      <c r="G642" s="409"/>
      <c r="H642" s="409"/>
      <c r="I642" s="409"/>
      <c r="J642" s="409"/>
      <c r="K642" s="409"/>
      <c r="L642" s="409"/>
      <c r="M642" s="409"/>
      <c r="N642" s="355"/>
      <c r="O642" s="355"/>
      <c r="P642" s="355"/>
      <c r="Q642" s="355"/>
      <c r="R642" s="355"/>
      <c r="S642" s="355"/>
      <c r="T642" s="355"/>
      <c r="U642" s="355"/>
      <c r="V642" s="355"/>
      <c r="W642" s="355"/>
      <c r="X642" s="355"/>
      <c r="Y642" s="355"/>
      <c r="Z642" s="355"/>
      <c r="AA642" s="355"/>
      <c r="AB642" s="355"/>
      <c r="AC642" s="355"/>
      <c r="AD642" s="110"/>
      <c r="AE642" s="411">
        <f>SUM(AE638:AJ641)</f>
        <v>0</v>
      </c>
      <c r="AF642" s="411"/>
      <c r="AG642" s="411"/>
      <c r="AH642" s="411"/>
      <c r="AI642" s="411"/>
      <c r="AJ642" s="411"/>
    </row>
    <row r="643" ht="19.5" customHeight="1" hidden="1" outlineLevel="1"/>
    <row r="644" ht="19.5" customHeight="1" hidden="1" outlineLevel="1">
      <c r="C644" s="51" t="s">
        <v>904</v>
      </c>
    </row>
    <row r="645" spans="3:36" ht="38.25" customHeight="1" hidden="1" outlineLevel="1">
      <c r="C645" s="355" t="s">
        <v>900</v>
      </c>
      <c r="D645" s="355"/>
      <c r="E645" s="355"/>
      <c r="F645" s="355"/>
      <c r="G645" s="355"/>
      <c r="H645" s="355"/>
      <c r="I645" s="355"/>
      <c r="J645" s="355"/>
      <c r="K645" s="355"/>
      <c r="L645" s="355"/>
      <c r="M645" s="355"/>
      <c r="N645" s="355" t="s">
        <v>901</v>
      </c>
      <c r="O645" s="355"/>
      <c r="P645" s="355"/>
      <c r="Q645" s="355"/>
      <c r="R645" s="355"/>
      <c r="S645" s="355"/>
      <c r="T645" s="355" t="s">
        <v>902</v>
      </c>
      <c r="U645" s="355"/>
      <c r="V645" s="355"/>
      <c r="W645" s="355"/>
      <c r="X645" s="355"/>
      <c r="Y645" s="355"/>
      <c r="Z645" s="355"/>
      <c r="AA645" s="355"/>
      <c r="AB645" s="355"/>
      <c r="AC645" s="355"/>
      <c r="AD645" s="110"/>
      <c r="AE645" s="355" t="s">
        <v>905</v>
      </c>
      <c r="AF645" s="355"/>
      <c r="AG645" s="355"/>
      <c r="AH645" s="355"/>
      <c r="AI645" s="355"/>
      <c r="AJ645" s="355"/>
    </row>
    <row r="646" spans="3:36" ht="29.25" customHeight="1" hidden="1" outlineLevel="1">
      <c r="C646" s="409"/>
      <c r="D646" s="409"/>
      <c r="E646" s="409"/>
      <c r="F646" s="409"/>
      <c r="G646" s="409"/>
      <c r="H646" s="409"/>
      <c r="I646" s="409"/>
      <c r="J646" s="409"/>
      <c r="K646" s="409"/>
      <c r="L646" s="409"/>
      <c r="M646" s="409"/>
      <c r="N646" s="355"/>
      <c r="O646" s="355"/>
      <c r="P646" s="355"/>
      <c r="Q646" s="355"/>
      <c r="R646" s="355"/>
      <c r="S646" s="355"/>
      <c r="T646" s="355"/>
      <c r="U646" s="355"/>
      <c r="V646" s="355"/>
      <c r="W646" s="355"/>
      <c r="X646" s="355"/>
      <c r="Y646" s="355"/>
      <c r="Z646" s="355"/>
      <c r="AA646" s="355"/>
      <c r="AB646" s="355"/>
      <c r="AC646" s="355"/>
      <c r="AD646" s="110"/>
      <c r="AE646" s="410"/>
      <c r="AF646" s="410"/>
      <c r="AG646" s="410"/>
      <c r="AH646" s="410"/>
      <c r="AI646" s="410"/>
      <c r="AJ646" s="410"/>
    </row>
    <row r="647" spans="3:36" ht="19.5" customHeight="1" hidden="1" outlineLevel="1">
      <c r="C647" s="409"/>
      <c r="D647" s="409"/>
      <c r="E647" s="409"/>
      <c r="F647" s="409"/>
      <c r="G647" s="409"/>
      <c r="H647" s="409"/>
      <c r="I647" s="409"/>
      <c r="J647" s="409"/>
      <c r="K647" s="409"/>
      <c r="L647" s="409"/>
      <c r="M647" s="409"/>
      <c r="N647" s="355"/>
      <c r="O647" s="355"/>
      <c r="P647" s="355"/>
      <c r="Q647" s="355"/>
      <c r="R647" s="355"/>
      <c r="S647" s="355"/>
      <c r="T647" s="355"/>
      <c r="U647" s="355"/>
      <c r="V647" s="355"/>
      <c r="W647" s="355"/>
      <c r="X647" s="355"/>
      <c r="Y647" s="355"/>
      <c r="Z647" s="355"/>
      <c r="AA647" s="355"/>
      <c r="AB647" s="355"/>
      <c r="AC647" s="355"/>
      <c r="AD647" s="110"/>
      <c r="AE647" s="410"/>
      <c r="AF647" s="410"/>
      <c r="AG647" s="410"/>
      <c r="AH647" s="410"/>
      <c r="AI647" s="410"/>
      <c r="AJ647" s="410"/>
    </row>
    <row r="648" spans="3:36" ht="19.5" customHeight="1" hidden="1" outlineLevel="1">
      <c r="C648" s="409"/>
      <c r="D648" s="409"/>
      <c r="E648" s="409"/>
      <c r="F648" s="409"/>
      <c r="G648" s="409"/>
      <c r="H648" s="409"/>
      <c r="I648" s="409"/>
      <c r="J648" s="409"/>
      <c r="K648" s="409"/>
      <c r="L648" s="409"/>
      <c r="M648" s="409"/>
      <c r="N648" s="355"/>
      <c r="O648" s="355"/>
      <c r="P648" s="355"/>
      <c r="Q648" s="355"/>
      <c r="R648" s="355"/>
      <c r="S648" s="355"/>
      <c r="T648" s="355"/>
      <c r="U648" s="355"/>
      <c r="V648" s="355"/>
      <c r="W648" s="355"/>
      <c r="X648" s="355"/>
      <c r="Y648" s="355"/>
      <c r="Z648" s="355"/>
      <c r="AA648" s="355"/>
      <c r="AB648" s="355"/>
      <c r="AC648" s="355"/>
      <c r="AD648" s="110"/>
      <c r="AE648" s="410"/>
      <c r="AF648" s="410"/>
      <c r="AG648" s="410"/>
      <c r="AH648" s="410"/>
      <c r="AI648" s="410"/>
      <c r="AJ648" s="410"/>
    </row>
    <row r="649" spans="3:36" ht="19.5" customHeight="1" hidden="1" outlineLevel="1">
      <c r="C649" s="409"/>
      <c r="D649" s="409"/>
      <c r="E649" s="409"/>
      <c r="F649" s="409"/>
      <c r="G649" s="409"/>
      <c r="H649" s="409"/>
      <c r="I649" s="409"/>
      <c r="J649" s="409"/>
      <c r="K649" s="409"/>
      <c r="L649" s="409"/>
      <c r="M649" s="409"/>
      <c r="N649" s="355"/>
      <c r="O649" s="355"/>
      <c r="P649" s="355"/>
      <c r="Q649" s="355"/>
      <c r="R649" s="355"/>
      <c r="S649" s="355"/>
      <c r="T649" s="355"/>
      <c r="U649" s="355"/>
      <c r="V649" s="355"/>
      <c r="W649" s="355"/>
      <c r="X649" s="355"/>
      <c r="Y649" s="355"/>
      <c r="Z649" s="355"/>
      <c r="AA649" s="355"/>
      <c r="AB649" s="355"/>
      <c r="AC649" s="355"/>
      <c r="AD649" s="110"/>
      <c r="AE649" s="410"/>
      <c r="AF649" s="410"/>
      <c r="AG649" s="410"/>
      <c r="AH649" s="410"/>
      <c r="AI649" s="410"/>
      <c r="AJ649" s="410"/>
    </row>
    <row r="650" spans="3:36" ht="19.5" customHeight="1" hidden="1" outlineLevel="1">
      <c r="C650" s="409"/>
      <c r="D650" s="409"/>
      <c r="E650" s="409"/>
      <c r="F650" s="409"/>
      <c r="G650" s="409"/>
      <c r="H650" s="409"/>
      <c r="I650" s="409"/>
      <c r="J650" s="409"/>
      <c r="K650" s="409"/>
      <c r="L650" s="409"/>
      <c r="M650" s="409"/>
      <c r="N650" s="355"/>
      <c r="O650" s="355"/>
      <c r="P650" s="355"/>
      <c r="Q650" s="355"/>
      <c r="R650" s="355"/>
      <c r="S650" s="355"/>
      <c r="T650" s="355"/>
      <c r="U650" s="355"/>
      <c r="V650" s="355"/>
      <c r="W650" s="355"/>
      <c r="X650" s="355"/>
      <c r="Y650" s="355"/>
      <c r="Z650" s="355"/>
      <c r="AA650" s="355"/>
      <c r="AB650" s="355"/>
      <c r="AC650" s="355"/>
      <c r="AD650" s="110"/>
      <c r="AE650" s="410"/>
      <c r="AF650" s="410"/>
      <c r="AG650" s="410"/>
      <c r="AH650" s="410"/>
      <c r="AI650" s="410"/>
      <c r="AJ650" s="410"/>
    </row>
    <row r="651" spans="3:36" ht="19.5" customHeight="1" hidden="1" outlineLevel="1">
      <c r="C651" s="409"/>
      <c r="D651" s="409"/>
      <c r="E651" s="409"/>
      <c r="F651" s="409"/>
      <c r="G651" s="409"/>
      <c r="H651" s="409"/>
      <c r="I651" s="409"/>
      <c r="J651" s="409"/>
      <c r="K651" s="409"/>
      <c r="L651" s="409"/>
      <c r="M651" s="409"/>
      <c r="N651" s="355"/>
      <c r="O651" s="355"/>
      <c r="P651" s="355"/>
      <c r="Q651" s="355"/>
      <c r="R651" s="355"/>
      <c r="S651" s="355"/>
      <c r="T651" s="355"/>
      <c r="U651" s="355"/>
      <c r="V651" s="355"/>
      <c r="W651" s="355"/>
      <c r="X651" s="355"/>
      <c r="Y651" s="355"/>
      <c r="Z651" s="355"/>
      <c r="AA651" s="355"/>
      <c r="AB651" s="355"/>
      <c r="AC651" s="355"/>
      <c r="AD651" s="110"/>
      <c r="AE651" s="410"/>
      <c r="AF651" s="410"/>
      <c r="AG651" s="410"/>
      <c r="AH651" s="410"/>
      <c r="AI651" s="410"/>
      <c r="AJ651" s="410"/>
    </row>
    <row r="652" spans="3:36" ht="19.5" customHeight="1" hidden="1" outlineLevel="1">
      <c r="C652" s="99"/>
      <c r="D652" s="99"/>
      <c r="E652" s="99"/>
      <c r="F652" s="99"/>
      <c r="G652" s="99"/>
      <c r="H652" s="99"/>
      <c r="I652" s="99"/>
      <c r="J652" s="99"/>
      <c r="K652" s="99"/>
      <c r="L652" s="99"/>
      <c r="M652" s="99"/>
      <c r="N652" s="110"/>
      <c r="O652" s="110"/>
      <c r="P652" s="110"/>
      <c r="Q652" s="110"/>
      <c r="R652" s="110"/>
      <c r="S652" s="110"/>
      <c r="T652" s="110"/>
      <c r="U652" s="110"/>
      <c r="V652" s="110"/>
      <c r="W652" s="110"/>
      <c r="X652" s="110"/>
      <c r="Y652" s="110"/>
      <c r="Z652" s="110"/>
      <c r="AA652" s="110"/>
      <c r="AB652" s="110"/>
      <c r="AC652" s="110"/>
      <c r="AD652" s="110"/>
      <c r="AE652" s="100"/>
      <c r="AF652" s="100"/>
      <c r="AG652" s="100"/>
      <c r="AH652" s="100"/>
      <c r="AI652" s="100"/>
      <c r="AJ652" s="100"/>
    </row>
    <row r="653" spans="1:36" ht="19.5" customHeight="1" outlineLevel="1">
      <c r="A653" s="72" t="s">
        <v>906</v>
      </c>
      <c r="C653" s="99"/>
      <c r="D653" s="99"/>
      <c r="E653" s="99"/>
      <c r="F653" s="99"/>
      <c r="G653" s="99"/>
      <c r="H653" s="99"/>
      <c r="I653" s="99"/>
      <c r="J653" s="99"/>
      <c r="K653" s="99"/>
      <c r="L653" s="99"/>
      <c r="M653" s="99"/>
      <c r="N653" s="110"/>
      <c r="O653" s="110"/>
      <c r="P653" s="110"/>
      <c r="Q653" s="110"/>
      <c r="R653" s="110"/>
      <c r="S653" s="110"/>
      <c r="T653" s="110"/>
      <c r="U653" s="110"/>
      <c r="V653" s="110"/>
      <c r="W653" s="110"/>
      <c r="X653" s="110"/>
      <c r="Y653" s="110"/>
      <c r="Z653" s="110"/>
      <c r="AA653" s="110"/>
      <c r="AB653" s="110"/>
      <c r="AC653" s="110"/>
      <c r="AD653" s="110"/>
      <c r="AE653" s="100"/>
      <c r="AF653" s="100"/>
      <c r="AG653" s="100"/>
      <c r="AH653" s="100"/>
      <c r="AI653" s="100"/>
      <c r="AJ653" s="100"/>
    </row>
    <row r="654" spans="1:76" s="200" customFormat="1" ht="19.5" customHeight="1" outlineLevel="1">
      <c r="A654" s="267" t="s">
        <v>907</v>
      </c>
      <c r="B654" s="72"/>
      <c r="C654" s="354" t="s">
        <v>908</v>
      </c>
      <c r="D654" s="354"/>
      <c r="E654" s="354"/>
      <c r="F654" s="354"/>
      <c r="G654" s="354"/>
      <c r="H654" s="354"/>
      <c r="I654" s="354"/>
      <c r="J654" s="354"/>
      <c r="K654" s="354"/>
      <c r="L654" s="354"/>
      <c r="M654" s="354"/>
      <c r="N654" s="354"/>
      <c r="O654" s="354"/>
      <c r="P654" s="354"/>
      <c r="Q654" s="354"/>
      <c r="R654" s="354"/>
      <c r="S654" s="354"/>
      <c r="T654" s="354"/>
      <c r="U654" s="354"/>
      <c r="V654" s="354"/>
      <c r="W654" s="354"/>
      <c r="X654" s="354"/>
      <c r="Y654" s="354"/>
      <c r="Z654" s="354"/>
      <c r="AA654" s="354"/>
      <c r="AB654" s="354"/>
      <c r="AC654" s="354"/>
      <c r="AD654" s="354"/>
      <c r="AE654" s="354"/>
      <c r="AF654" s="354"/>
      <c r="AG654" s="354"/>
      <c r="AH654" s="354"/>
      <c r="AI654" s="354"/>
      <c r="AJ654" s="354"/>
      <c r="AL654" s="72"/>
      <c r="AM654" s="72"/>
      <c r="AN654" s="106"/>
      <c r="AO654" s="106"/>
      <c r="AP654" s="106"/>
      <c r="AQ654" s="106"/>
      <c r="AR654" s="106"/>
      <c r="AS654" s="106"/>
      <c r="AT654" s="106"/>
      <c r="AU654" s="106"/>
      <c r="AV654" s="106"/>
      <c r="AW654" s="106"/>
      <c r="AX654" s="106"/>
      <c r="AY654" s="106"/>
      <c r="AZ654" s="106"/>
      <c r="BA654" s="106"/>
      <c r="BB654" s="106"/>
      <c r="BC654" s="106"/>
      <c r="BD654" s="106"/>
      <c r="BE654" s="106"/>
      <c r="BF654" s="106"/>
      <c r="BG654" s="106"/>
      <c r="BH654" s="106"/>
      <c r="BI654" s="106"/>
      <c r="BJ654" s="106"/>
      <c r="BK654" s="106"/>
      <c r="BL654" s="106"/>
      <c r="BM654" s="106"/>
      <c r="BN654" s="106"/>
      <c r="BO654" s="106"/>
      <c r="BP654" s="106"/>
      <c r="BQ654" s="106"/>
      <c r="BR654" s="106"/>
      <c r="BS654" s="106"/>
      <c r="BT654" s="106"/>
      <c r="BU654" s="106"/>
      <c r="BV654" s="203"/>
      <c r="BW654" s="203"/>
      <c r="BX654" s="204"/>
    </row>
    <row r="655" spans="3:36" ht="7.5" customHeight="1" outlineLevel="1">
      <c r="C655" s="99"/>
      <c r="D655" s="99"/>
      <c r="E655" s="99"/>
      <c r="F655" s="99"/>
      <c r="G655" s="99"/>
      <c r="H655" s="99"/>
      <c r="I655" s="99"/>
      <c r="J655" s="99"/>
      <c r="K655" s="99"/>
      <c r="L655" s="99"/>
      <c r="M655" s="99"/>
      <c r="N655" s="110"/>
      <c r="O655" s="110"/>
      <c r="P655" s="110"/>
      <c r="Q655" s="110"/>
      <c r="R655" s="110"/>
      <c r="S655" s="110"/>
      <c r="T655" s="110"/>
      <c r="U655" s="110"/>
      <c r="V655" s="110"/>
      <c r="W655" s="110"/>
      <c r="X655" s="110"/>
      <c r="Y655" s="110"/>
      <c r="Z655" s="110"/>
      <c r="AA655" s="110"/>
      <c r="AB655" s="110"/>
      <c r="AC655" s="110"/>
      <c r="AD655" s="110"/>
      <c r="AE655" s="100"/>
      <c r="AF655" s="100"/>
      <c r="AG655" s="100"/>
      <c r="AH655" s="100"/>
      <c r="AI655" s="100"/>
      <c r="AJ655" s="100"/>
    </row>
    <row r="656" spans="1:76" s="200" customFormat="1" ht="27.75" customHeight="1" outlineLevel="1">
      <c r="A656" s="72"/>
      <c r="B656" s="72"/>
      <c r="C656" s="336" t="s">
        <v>220</v>
      </c>
      <c r="D656" s="336"/>
      <c r="E656" s="336"/>
      <c r="F656" s="336"/>
      <c r="G656" s="336"/>
      <c r="H656" s="336"/>
      <c r="I656" s="336"/>
      <c r="J656" s="336"/>
      <c r="K656" s="336"/>
      <c r="L656" s="336"/>
      <c r="M656" s="336"/>
      <c r="N656" s="336"/>
      <c r="O656" s="336"/>
      <c r="P656" s="336"/>
      <c r="Q656" s="336"/>
      <c r="R656" s="104"/>
      <c r="S656" s="337" t="s">
        <v>909</v>
      </c>
      <c r="T656" s="337"/>
      <c r="U656" s="337"/>
      <c r="V656" s="104"/>
      <c r="W656" s="338" t="s">
        <v>133</v>
      </c>
      <c r="X656" s="338"/>
      <c r="Y656" s="338"/>
      <c r="Z656" s="338"/>
      <c r="AA656" s="338"/>
      <c r="AB656" s="338"/>
      <c r="AC656" s="273"/>
      <c r="AD656" s="339" t="s">
        <v>134</v>
      </c>
      <c r="AE656" s="339"/>
      <c r="AF656" s="339"/>
      <c r="AG656" s="339"/>
      <c r="AH656" s="339"/>
      <c r="AI656" s="339"/>
      <c r="AJ656" s="339"/>
      <c r="AL656" s="72"/>
      <c r="AM656" s="72"/>
      <c r="AN656" s="106"/>
      <c r="AO656" s="106"/>
      <c r="AP656" s="106"/>
      <c r="AQ656" s="106"/>
      <c r="AR656" s="106"/>
      <c r="AS656" s="106"/>
      <c r="AT656" s="106"/>
      <c r="AU656" s="106"/>
      <c r="AV656" s="106"/>
      <c r="AW656" s="106"/>
      <c r="AX656" s="106"/>
      <c r="AY656" s="106"/>
      <c r="AZ656" s="106"/>
      <c r="BA656" s="106"/>
      <c r="BB656" s="106"/>
      <c r="BC656" s="106"/>
      <c r="BD656" s="106"/>
      <c r="BE656" s="106"/>
      <c r="BF656" s="106"/>
      <c r="BG656" s="106"/>
      <c r="BH656" s="106"/>
      <c r="BI656" s="106"/>
      <c r="BJ656" s="106"/>
      <c r="BK656" s="106"/>
      <c r="BL656" s="106"/>
      <c r="BM656" s="106"/>
      <c r="BN656" s="106"/>
      <c r="BO656" s="106"/>
      <c r="BP656" s="106"/>
      <c r="BQ656" s="106"/>
      <c r="BR656" s="106"/>
      <c r="BS656" s="106"/>
      <c r="BT656" s="106"/>
      <c r="BU656" s="106"/>
      <c r="BV656" s="203"/>
      <c r="BW656" s="203"/>
      <c r="BX656" s="204"/>
    </row>
    <row r="657" spans="1:76" s="200" customFormat="1" ht="14.25" customHeight="1" outlineLevel="1">
      <c r="A657" s="72"/>
      <c r="B657" s="72"/>
      <c r="C657" s="104"/>
      <c r="D657" s="104"/>
      <c r="E657" s="104"/>
      <c r="F657" s="104"/>
      <c r="G657" s="104"/>
      <c r="H657" s="104"/>
      <c r="I657" s="104"/>
      <c r="J657" s="104"/>
      <c r="K657" s="104"/>
      <c r="L657" s="104"/>
      <c r="M657" s="104"/>
      <c r="N657" s="104"/>
      <c r="O657" s="104"/>
      <c r="P657" s="104"/>
      <c r="Q657" s="104"/>
      <c r="R657" s="104"/>
      <c r="S657" s="102"/>
      <c r="T657" s="102"/>
      <c r="U657" s="102"/>
      <c r="V657" s="104"/>
      <c r="W657" s="102"/>
      <c r="X657" s="102"/>
      <c r="Y657" s="102"/>
      <c r="Z657" s="102"/>
      <c r="AA657" s="102"/>
      <c r="AB657" s="102"/>
      <c r="AC657" s="104"/>
      <c r="AD657" s="104"/>
      <c r="AE657" s="103"/>
      <c r="AF657" s="103"/>
      <c r="AG657" s="103"/>
      <c r="AH657" s="103"/>
      <c r="AI657" s="103"/>
      <c r="AJ657" s="103"/>
      <c r="AL657" s="72"/>
      <c r="AM657" s="72"/>
      <c r="AN657" s="106"/>
      <c r="AO657" s="106"/>
      <c r="AP657" s="106"/>
      <c r="AQ657" s="106"/>
      <c r="AR657" s="106"/>
      <c r="AS657" s="106"/>
      <c r="AT657" s="106"/>
      <c r="AU657" s="106"/>
      <c r="AV657" s="106"/>
      <c r="AW657" s="106"/>
      <c r="AX657" s="106"/>
      <c r="AY657" s="106"/>
      <c r="AZ657" s="106"/>
      <c r="BA657" s="106"/>
      <c r="BB657" s="106"/>
      <c r="BC657" s="106"/>
      <c r="BD657" s="106"/>
      <c r="BE657" s="106"/>
      <c r="BF657" s="106"/>
      <c r="BG657" s="106"/>
      <c r="BH657" s="106"/>
      <c r="BI657" s="106"/>
      <c r="BJ657" s="106"/>
      <c r="BK657" s="106"/>
      <c r="BL657" s="106"/>
      <c r="BM657" s="106"/>
      <c r="BN657" s="106"/>
      <c r="BO657" s="106"/>
      <c r="BP657" s="106"/>
      <c r="BQ657" s="106"/>
      <c r="BR657" s="106"/>
      <c r="BS657" s="106"/>
      <c r="BT657" s="106"/>
      <c r="BU657" s="106"/>
      <c r="BV657" s="203"/>
      <c r="BW657" s="203"/>
      <c r="BX657" s="204"/>
    </row>
    <row r="658" spans="1:76" s="200" customFormat="1" ht="30" customHeight="1" outlineLevel="1">
      <c r="A658" s="72"/>
      <c r="B658" s="72"/>
      <c r="C658" s="354" t="s">
        <v>910</v>
      </c>
      <c r="D658" s="354"/>
      <c r="E658" s="354"/>
      <c r="F658" s="354"/>
      <c r="G658" s="354"/>
      <c r="H658" s="354"/>
      <c r="I658" s="354"/>
      <c r="J658" s="354"/>
      <c r="K658" s="354"/>
      <c r="L658" s="354"/>
      <c r="M658" s="354"/>
      <c r="N658" s="354"/>
      <c r="O658" s="354"/>
      <c r="P658" s="354"/>
      <c r="Q658" s="354"/>
      <c r="R658" s="104"/>
      <c r="S658" s="334"/>
      <c r="T658" s="334"/>
      <c r="U658" s="334"/>
      <c r="V658" s="104"/>
      <c r="W658" s="334"/>
      <c r="X658" s="334"/>
      <c r="Y658" s="334"/>
      <c r="Z658" s="334"/>
      <c r="AA658" s="334"/>
      <c r="AB658" s="334"/>
      <c r="AC658" s="104"/>
      <c r="AD658" s="104"/>
      <c r="AE658" s="335"/>
      <c r="AF658" s="335"/>
      <c r="AG658" s="335"/>
      <c r="AH658" s="335"/>
      <c r="AI658" s="335"/>
      <c r="AJ658" s="335"/>
      <c r="AL658" s="72"/>
      <c r="AM658" s="72"/>
      <c r="AN658" s="106"/>
      <c r="AO658" s="106"/>
      <c r="AP658" s="106"/>
      <c r="AQ658" s="106"/>
      <c r="AR658" s="106"/>
      <c r="AS658" s="106"/>
      <c r="AT658" s="106"/>
      <c r="AU658" s="106"/>
      <c r="AV658" s="106"/>
      <c r="AW658" s="106"/>
      <c r="AX658" s="106"/>
      <c r="AY658" s="106"/>
      <c r="AZ658" s="106"/>
      <c r="BA658" s="106"/>
      <c r="BB658" s="106"/>
      <c r="BC658" s="106"/>
      <c r="BD658" s="106"/>
      <c r="BE658" s="106"/>
      <c r="BF658" s="106"/>
      <c r="BG658" s="106"/>
      <c r="BH658" s="106"/>
      <c r="BI658" s="106"/>
      <c r="BJ658" s="106"/>
      <c r="BK658" s="106"/>
      <c r="BL658" s="106"/>
      <c r="BM658" s="106"/>
      <c r="BN658" s="106"/>
      <c r="BO658" s="106"/>
      <c r="BP658" s="106"/>
      <c r="BQ658" s="106"/>
      <c r="BR658" s="106"/>
      <c r="BS658" s="106"/>
      <c r="BT658" s="106"/>
      <c r="BU658" s="106"/>
      <c r="BV658" s="203"/>
      <c r="BW658" s="203"/>
      <c r="BX658" s="204"/>
    </row>
    <row r="659" spans="1:76" s="200" customFormat="1" ht="18" customHeight="1" outlineLevel="1">
      <c r="A659" s="72"/>
      <c r="B659" s="72"/>
      <c r="C659" s="349" t="s">
        <v>911</v>
      </c>
      <c r="D659" s="349"/>
      <c r="E659" s="349"/>
      <c r="F659" s="349"/>
      <c r="G659" s="349"/>
      <c r="H659" s="349"/>
      <c r="I659" s="349"/>
      <c r="J659" s="349"/>
      <c r="K659" s="349"/>
      <c r="L659" s="349"/>
      <c r="M659" s="349"/>
      <c r="N659" s="349"/>
      <c r="O659" s="349"/>
      <c r="P659" s="349"/>
      <c r="Q659" s="349"/>
      <c r="R659" s="104"/>
      <c r="S659" s="102"/>
      <c r="T659" s="102"/>
      <c r="U659" s="102"/>
      <c r="V659" s="104"/>
      <c r="W659" s="102"/>
      <c r="X659" s="102"/>
      <c r="Y659" s="102"/>
      <c r="Z659" s="102"/>
      <c r="AA659" s="102"/>
      <c r="AB659" s="102"/>
      <c r="AC659" s="104"/>
      <c r="AD659" s="104"/>
      <c r="AE659" s="103"/>
      <c r="AF659" s="103"/>
      <c r="AG659" s="103"/>
      <c r="AH659" s="103"/>
      <c r="AI659" s="103"/>
      <c r="AJ659" s="103"/>
      <c r="AL659" s="72"/>
      <c r="AM659" s="72"/>
      <c r="AN659" s="106"/>
      <c r="AO659" s="106"/>
      <c r="AP659" s="106"/>
      <c r="AQ659" s="106"/>
      <c r="AR659" s="106"/>
      <c r="AS659" s="106"/>
      <c r="AT659" s="106"/>
      <c r="AU659" s="106"/>
      <c r="AV659" s="106"/>
      <c r="AW659" s="106"/>
      <c r="AX659" s="106"/>
      <c r="AY659" s="106"/>
      <c r="AZ659" s="106"/>
      <c r="BA659" s="106"/>
      <c r="BB659" s="106"/>
      <c r="BC659" s="106"/>
      <c r="BD659" s="106"/>
      <c r="BE659" s="106"/>
      <c r="BF659" s="106"/>
      <c r="BG659" s="106"/>
      <c r="BH659" s="106"/>
      <c r="BI659" s="106"/>
      <c r="BJ659" s="106"/>
      <c r="BK659" s="106"/>
      <c r="BL659" s="106"/>
      <c r="BM659" s="106"/>
      <c r="BN659" s="106"/>
      <c r="BO659" s="106"/>
      <c r="BP659" s="106"/>
      <c r="BQ659" s="106"/>
      <c r="BR659" s="106"/>
      <c r="BS659" s="106"/>
      <c r="BT659" s="106"/>
      <c r="BU659" s="106"/>
      <c r="BV659" s="203"/>
      <c r="BW659" s="203"/>
      <c r="BX659" s="204"/>
    </row>
    <row r="660" spans="1:76" s="200" customFormat="1" ht="19.5" customHeight="1" outlineLevel="1">
      <c r="A660" s="72"/>
      <c r="B660" s="72"/>
      <c r="C660" s="353" t="s">
        <v>912</v>
      </c>
      <c r="D660" s="353"/>
      <c r="E660" s="353"/>
      <c r="F660" s="353"/>
      <c r="G660" s="353"/>
      <c r="H660" s="353"/>
      <c r="I660" s="353"/>
      <c r="J660" s="353"/>
      <c r="K660" s="353"/>
      <c r="L660" s="353"/>
      <c r="M660" s="353"/>
      <c r="N660" s="353"/>
      <c r="O660" s="353"/>
      <c r="P660" s="353"/>
      <c r="Q660" s="353"/>
      <c r="R660" s="104"/>
      <c r="S660" s="350" t="s">
        <v>913</v>
      </c>
      <c r="T660" s="350"/>
      <c r="U660" s="350"/>
      <c r="V660" s="110"/>
      <c r="W660" s="357">
        <v>57.3</v>
      </c>
      <c r="X660" s="357"/>
      <c r="Y660" s="357"/>
      <c r="Z660" s="357"/>
      <c r="AA660" s="357"/>
      <c r="AB660" s="357"/>
      <c r="AC660" s="108"/>
      <c r="AD660" s="108"/>
      <c r="AE660" s="356">
        <v>52.7</v>
      </c>
      <c r="AF660" s="356"/>
      <c r="AG660" s="356"/>
      <c r="AH660" s="356"/>
      <c r="AI660" s="356"/>
      <c r="AJ660" s="356"/>
      <c r="AL660" s="72"/>
      <c r="AM660" s="72"/>
      <c r="AN660" s="106"/>
      <c r="AO660" s="106"/>
      <c r="AP660" s="106"/>
      <c r="AQ660" s="106"/>
      <c r="AR660" s="106"/>
      <c r="AS660" s="106"/>
      <c r="AT660" s="106"/>
      <c r="AU660" s="106"/>
      <c r="AV660" s="106"/>
      <c r="AW660" s="106"/>
      <c r="AX660" s="106"/>
      <c r="AY660" s="106"/>
      <c r="AZ660" s="106"/>
      <c r="BA660" s="106"/>
      <c r="BB660" s="106"/>
      <c r="BC660" s="106"/>
      <c r="BD660" s="106"/>
      <c r="BE660" s="106"/>
      <c r="BF660" s="106"/>
      <c r="BG660" s="106"/>
      <c r="BH660" s="106"/>
      <c r="BI660" s="106"/>
      <c r="BJ660" s="106"/>
      <c r="BK660" s="106"/>
      <c r="BL660" s="106"/>
      <c r="BM660" s="106"/>
      <c r="BN660" s="106"/>
      <c r="BO660" s="106"/>
      <c r="BP660" s="106"/>
      <c r="BQ660" s="106"/>
      <c r="BR660" s="106"/>
      <c r="BS660" s="106"/>
      <c r="BT660" s="106"/>
      <c r="BU660" s="106"/>
      <c r="BV660" s="203"/>
      <c r="BW660" s="203"/>
      <c r="BX660" s="204"/>
    </row>
    <row r="661" spans="1:76" s="200" customFormat="1" ht="18.75" customHeight="1" outlineLevel="1">
      <c r="A661" s="72"/>
      <c r="B661" s="72"/>
      <c r="C661" s="353" t="s">
        <v>914</v>
      </c>
      <c r="D661" s="353"/>
      <c r="E661" s="353"/>
      <c r="F661" s="353"/>
      <c r="G661" s="353"/>
      <c r="H661" s="353"/>
      <c r="I661" s="353"/>
      <c r="J661" s="353"/>
      <c r="K661" s="353"/>
      <c r="L661" s="353"/>
      <c r="M661" s="353"/>
      <c r="N661" s="353"/>
      <c r="O661" s="353"/>
      <c r="P661" s="353"/>
      <c r="Q661" s="353"/>
      <c r="R661" s="104"/>
      <c r="S661" s="350" t="s">
        <v>913</v>
      </c>
      <c r="T661" s="350"/>
      <c r="U661" s="350"/>
      <c r="V661" s="110"/>
      <c r="W661" s="357">
        <v>42.652</v>
      </c>
      <c r="X661" s="357"/>
      <c r="Y661" s="357"/>
      <c r="Z661" s="357"/>
      <c r="AA661" s="357"/>
      <c r="AB661" s="357"/>
      <c r="AC661" s="108"/>
      <c r="AD661" s="108"/>
      <c r="AE661" s="356">
        <f>100-AE660</f>
        <v>47.3</v>
      </c>
      <c r="AF661" s="356"/>
      <c r="AG661" s="356"/>
      <c r="AH661" s="356"/>
      <c r="AI661" s="356"/>
      <c r="AJ661" s="356"/>
      <c r="AL661" s="72"/>
      <c r="AM661" s="72"/>
      <c r="AN661" s="106"/>
      <c r="AO661" s="106"/>
      <c r="AP661" s="106"/>
      <c r="AQ661" s="106"/>
      <c r="AR661" s="106"/>
      <c r="AS661" s="106"/>
      <c r="AT661" s="106"/>
      <c r="AU661" s="106"/>
      <c r="AV661" s="106"/>
      <c r="AW661" s="106"/>
      <c r="AX661" s="106"/>
      <c r="AY661" s="106"/>
      <c r="AZ661" s="106"/>
      <c r="BA661" s="106"/>
      <c r="BB661" s="106"/>
      <c r="BC661" s="106"/>
      <c r="BD661" s="106"/>
      <c r="BE661" s="106"/>
      <c r="BF661" s="106"/>
      <c r="BG661" s="106"/>
      <c r="BH661" s="106"/>
      <c r="BI661" s="106"/>
      <c r="BJ661" s="106"/>
      <c r="BK661" s="106"/>
      <c r="BL661" s="106"/>
      <c r="BM661" s="106"/>
      <c r="BN661" s="106"/>
      <c r="BO661" s="106"/>
      <c r="BP661" s="106"/>
      <c r="BQ661" s="106"/>
      <c r="BR661" s="106"/>
      <c r="BS661" s="106"/>
      <c r="BT661" s="106"/>
      <c r="BU661" s="106"/>
      <c r="BV661" s="203"/>
      <c r="BW661" s="203"/>
      <c r="BX661" s="204"/>
    </row>
    <row r="662" spans="1:76" s="200" customFormat="1" ht="15.75" customHeight="1" outlineLevel="1">
      <c r="A662" s="72"/>
      <c r="B662" s="72"/>
      <c r="C662" s="349" t="s">
        <v>915</v>
      </c>
      <c r="D662" s="349"/>
      <c r="E662" s="349"/>
      <c r="F662" s="349"/>
      <c r="G662" s="349"/>
      <c r="H662" s="349"/>
      <c r="I662" s="349"/>
      <c r="J662" s="349"/>
      <c r="K662" s="349"/>
      <c r="L662" s="349"/>
      <c r="M662" s="349"/>
      <c r="N662" s="349"/>
      <c r="O662" s="349"/>
      <c r="P662" s="349"/>
      <c r="Q662" s="349"/>
      <c r="R662" s="104"/>
      <c r="S662" s="107"/>
      <c r="T662" s="107"/>
      <c r="U662" s="107"/>
      <c r="V662" s="110"/>
      <c r="W662" s="107"/>
      <c r="X662" s="107"/>
      <c r="Y662" s="107"/>
      <c r="Z662" s="107"/>
      <c r="AA662" s="107"/>
      <c r="AB662" s="107"/>
      <c r="AC662" s="110"/>
      <c r="AD662" s="110"/>
      <c r="AE662" s="235"/>
      <c r="AF662" s="235"/>
      <c r="AG662" s="235"/>
      <c r="AH662" s="235"/>
      <c r="AI662" s="235"/>
      <c r="AJ662" s="235"/>
      <c r="AL662" s="72"/>
      <c r="AM662" s="72"/>
      <c r="AN662" s="106"/>
      <c r="AO662" s="106"/>
      <c r="AP662" s="106"/>
      <c r="AQ662" s="106"/>
      <c r="AR662" s="106"/>
      <c r="AS662" s="106"/>
      <c r="AT662" s="106"/>
      <c r="AU662" s="106"/>
      <c r="AV662" s="106"/>
      <c r="AW662" s="106"/>
      <c r="AX662" s="106"/>
      <c r="AY662" s="106"/>
      <c r="AZ662" s="106"/>
      <c r="BA662" s="106"/>
      <c r="BB662" s="106"/>
      <c r="BC662" s="106"/>
      <c r="BD662" s="106"/>
      <c r="BE662" s="106"/>
      <c r="BF662" s="106"/>
      <c r="BG662" s="106"/>
      <c r="BH662" s="106"/>
      <c r="BI662" s="106"/>
      <c r="BJ662" s="106"/>
      <c r="BK662" s="106"/>
      <c r="BL662" s="106"/>
      <c r="BM662" s="106"/>
      <c r="BN662" s="106"/>
      <c r="BO662" s="106"/>
      <c r="BP662" s="106"/>
      <c r="BQ662" s="106"/>
      <c r="BR662" s="106"/>
      <c r="BS662" s="106"/>
      <c r="BT662" s="106"/>
      <c r="BU662" s="106"/>
      <c r="BV662" s="203"/>
      <c r="BW662" s="203"/>
      <c r="BX662" s="204"/>
    </row>
    <row r="663" spans="1:76" s="200" customFormat="1" ht="16.5" customHeight="1" outlineLevel="1">
      <c r="A663" s="72"/>
      <c r="B663" s="72"/>
      <c r="C663" s="353" t="s">
        <v>916</v>
      </c>
      <c r="D663" s="353"/>
      <c r="E663" s="353"/>
      <c r="F663" s="353"/>
      <c r="G663" s="353"/>
      <c r="H663" s="353"/>
      <c r="I663" s="353"/>
      <c r="J663" s="353"/>
      <c r="K663" s="353"/>
      <c r="L663" s="353"/>
      <c r="M663" s="353"/>
      <c r="N663" s="353"/>
      <c r="O663" s="353"/>
      <c r="P663" s="353"/>
      <c r="Q663" s="353"/>
      <c r="R663" s="104"/>
      <c r="S663" s="350" t="s">
        <v>913</v>
      </c>
      <c r="T663" s="350"/>
      <c r="U663" s="350"/>
      <c r="V663" s="110"/>
      <c r="W663" s="357">
        <v>73.53</v>
      </c>
      <c r="X663" s="357"/>
      <c r="Y663" s="357"/>
      <c r="Z663" s="357"/>
      <c r="AA663" s="357"/>
      <c r="AB663" s="357"/>
      <c r="AC663" s="108"/>
      <c r="AD663" s="108"/>
      <c r="AE663" s="356">
        <v>72.96</v>
      </c>
      <c r="AF663" s="356"/>
      <c r="AG663" s="356"/>
      <c r="AH663" s="356"/>
      <c r="AI663" s="356"/>
      <c r="AJ663" s="356"/>
      <c r="AL663" s="72"/>
      <c r="AM663" s="72"/>
      <c r="AN663" s="106"/>
      <c r="AO663" s="106"/>
      <c r="AP663" s="106"/>
      <c r="AQ663" s="106"/>
      <c r="AR663" s="106"/>
      <c r="AS663" s="106"/>
      <c r="AT663" s="106"/>
      <c r="AU663" s="106"/>
      <c r="AV663" s="106"/>
      <c r="AW663" s="106"/>
      <c r="AX663" s="106"/>
      <c r="AY663" s="106"/>
      <c r="AZ663" s="106"/>
      <c r="BA663" s="106"/>
      <c r="BB663" s="106"/>
      <c r="BC663" s="106"/>
      <c r="BD663" s="106"/>
      <c r="BE663" s="106"/>
      <c r="BF663" s="106"/>
      <c r="BG663" s="106"/>
      <c r="BH663" s="106"/>
      <c r="BI663" s="106"/>
      <c r="BJ663" s="106"/>
      <c r="BK663" s="106"/>
      <c r="BL663" s="106"/>
      <c r="BM663" s="106"/>
      <c r="BN663" s="106"/>
      <c r="BO663" s="106"/>
      <c r="BP663" s="106"/>
      <c r="BQ663" s="106"/>
      <c r="BR663" s="106"/>
      <c r="BS663" s="106"/>
      <c r="BT663" s="106"/>
      <c r="BU663" s="106"/>
      <c r="BV663" s="203"/>
      <c r="BW663" s="203"/>
      <c r="BX663" s="204"/>
    </row>
    <row r="664" spans="1:76" s="200" customFormat="1" ht="16.5" customHeight="1" outlineLevel="1">
      <c r="A664" s="72"/>
      <c r="B664" s="72"/>
      <c r="C664" s="353" t="s">
        <v>917</v>
      </c>
      <c r="D664" s="353"/>
      <c r="E664" s="353"/>
      <c r="F664" s="353"/>
      <c r="G664" s="353"/>
      <c r="H664" s="353"/>
      <c r="I664" s="353"/>
      <c r="J664" s="353"/>
      <c r="K664" s="353"/>
      <c r="L664" s="353"/>
      <c r="M664" s="353"/>
      <c r="N664" s="353"/>
      <c r="O664" s="353"/>
      <c r="P664" s="353"/>
      <c r="Q664" s="353"/>
      <c r="R664" s="104"/>
      <c r="S664" s="350" t="s">
        <v>913</v>
      </c>
      <c r="T664" s="350"/>
      <c r="U664" s="350"/>
      <c r="V664" s="110"/>
      <c r="W664" s="357">
        <f>100-W663</f>
        <v>26.47</v>
      </c>
      <c r="X664" s="357"/>
      <c r="Y664" s="357"/>
      <c r="Z664" s="357"/>
      <c r="AA664" s="357"/>
      <c r="AB664" s="357"/>
      <c r="AC664" s="108"/>
      <c r="AD664" s="108"/>
      <c r="AE664" s="356">
        <f>100-AE663</f>
        <v>27.040000000000006</v>
      </c>
      <c r="AF664" s="356"/>
      <c r="AG664" s="356"/>
      <c r="AH664" s="356"/>
      <c r="AI664" s="356"/>
      <c r="AJ664" s="356"/>
      <c r="AL664" s="72"/>
      <c r="AM664" s="72"/>
      <c r="AN664" s="106"/>
      <c r="AO664" s="106"/>
      <c r="AP664" s="106"/>
      <c r="AQ664" s="106"/>
      <c r="AR664" s="106"/>
      <c r="AS664" s="106"/>
      <c r="AT664" s="106"/>
      <c r="AU664" s="106"/>
      <c r="AV664" s="106"/>
      <c r="AW664" s="106"/>
      <c r="AX664" s="106"/>
      <c r="AY664" s="106"/>
      <c r="AZ664" s="106"/>
      <c r="BA664" s="106"/>
      <c r="BB664" s="106"/>
      <c r="BC664" s="106"/>
      <c r="BD664" s="106"/>
      <c r="BE664" s="106"/>
      <c r="BF664" s="106"/>
      <c r="BG664" s="106"/>
      <c r="BH664" s="106"/>
      <c r="BI664" s="106"/>
      <c r="BJ664" s="106"/>
      <c r="BK664" s="106"/>
      <c r="BL664" s="106"/>
      <c r="BM664" s="106"/>
      <c r="BN664" s="106"/>
      <c r="BO664" s="106"/>
      <c r="BP664" s="106"/>
      <c r="BQ664" s="106"/>
      <c r="BR664" s="106"/>
      <c r="BS664" s="106"/>
      <c r="BT664" s="106"/>
      <c r="BU664" s="106"/>
      <c r="BV664" s="203"/>
      <c r="BW664" s="203"/>
      <c r="BX664" s="204"/>
    </row>
    <row r="665" spans="1:76" s="200" customFormat="1" ht="18" customHeight="1" outlineLevel="1">
      <c r="A665" s="72"/>
      <c r="B665" s="72"/>
      <c r="C665" s="104"/>
      <c r="D665" s="104"/>
      <c r="E665" s="104"/>
      <c r="F665" s="104"/>
      <c r="G665" s="104"/>
      <c r="H665" s="104"/>
      <c r="I665" s="104"/>
      <c r="J665" s="104"/>
      <c r="K665" s="104"/>
      <c r="L665" s="104"/>
      <c r="M665" s="104"/>
      <c r="N665" s="104"/>
      <c r="O665" s="104"/>
      <c r="P665" s="104"/>
      <c r="Q665" s="104"/>
      <c r="R665" s="104"/>
      <c r="S665" s="102"/>
      <c r="T665" s="102"/>
      <c r="U665" s="102"/>
      <c r="V665" s="104"/>
      <c r="W665" s="102"/>
      <c r="X665" s="102"/>
      <c r="Y665" s="102"/>
      <c r="Z665" s="102"/>
      <c r="AA665" s="102"/>
      <c r="AB665" s="102"/>
      <c r="AC665" s="104"/>
      <c r="AD665" s="104"/>
      <c r="AE665" s="103"/>
      <c r="AF665" s="103"/>
      <c r="AG665" s="103"/>
      <c r="AH665" s="103"/>
      <c r="AI665" s="103"/>
      <c r="AJ665" s="103"/>
      <c r="AL665" s="72"/>
      <c r="AM665" s="72"/>
      <c r="AN665" s="106"/>
      <c r="AO665" s="106"/>
      <c r="AP665" s="106"/>
      <c r="AQ665" s="106"/>
      <c r="AR665" s="106"/>
      <c r="AS665" s="106"/>
      <c r="AT665" s="106"/>
      <c r="AU665" s="106"/>
      <c r="AV665" s="106"/>
      <c r="AW665" s="106"/>
      <c r="AX665" s="106"/>
      <c r="AY665" s="106"/>
      <c r="AZ665" s="106"/>
      <c r="BA665" s="106"/>
      <c r="BB665" s="106"/>
      <c r="BC665" s="106"/>
      <c r="BD665" s="106"/>
      <c r="BE665" s="106"/>
      <c r="BF665" s="106"/>
      <c r="BG665" s="106"/>
      <c r="BH665" s="106"/>
      <c r="BI665" s="106"/>
      <c r="BJ665" s="106"/>
      <c r="BK665" s="106"/>
      <c r="BL665" s="106"/>
      <c r="BM665" s="106"/>
      <c r="BN665" s="106"/>
      <c r="BO665" s="106"/>
      <c r="BP665" s="106"/>
      <c r="BQ665" s="106"/>
      <c r="BR665" s="106"/>
      <c r="BS665" s="106"/>
      <c r="BT665" s="106"/>
      <c r="BU665" s="106"/>
      <c r="BV665" s="203"/>
      <c r="BW665" s="203"/>
      <c r="BX665" s="204"/>
    </row>
    <row r="666" spans="1:76" s="200" customFormat="1" ht="18.75" customHeight="1" outlineLevel="1">
      <c r="A666" s="72"/>
      <c r="B666" s="72"/>
      <c r="C666" s="354" t="s">
        <v>918</v>
      </c>
      <c r="D666" s="354"/>
      <c r="E666" s="354"/>
      <c r="F666" s="354"/>
      <c r="G666" s="354"/>
      <c r="H666" s="354"/>
      <c r="I666" s="354"/>
      <c r="J666" s="354"/>
      <c r="K666" s="354"/>
      <c r="L666" s="354"/>
      <c r="M666" s="354"/>
      <c r="N666" s="354"/>
      <c r="O666" s="354"/>
      <c r="P666" s="354"/>
      <c r="Q666" s="354"/>
      <c r="R666" s="104"/>
      <c r="S666" s="102"/>
      <c r="T666" s="102"/>
      <c r="U666" s="102"/>
      <c r="V666" s="104"/>
      <c r="W666" s="102"/>
      <c r="X666" s="102"/>
      <c r="Y666" s="102"/>
      <c r="Z666" s="102"/>
      <c r="AA666" s="102"/>
      <c r="AB666" s="102"/>
      <c r="AC666" s="104"/>
      <c r="AD666" s="104"/>
      <c r="AE666" s="103"/>
      <c r="AF666" s="103"/>
      <c r="AG666" s="103"/>
      <c r="AH666" s="103"/>
      <c r="AI666" s="103"/>
      <c r="AJ666" s="103"/>
      <c r="AL666" s="72"/>
      <c r="AM666" s="72"/>
      <c r="AN666" s="106"/>
      <c r="AO666" s="106"/>
      <c r="AP666" s="106"/>
      <c r="AQ666" s="106"/>
      <c r="AR666" s="106"/>
      <c r="AS666" s="106"/>
      <c r="AT666" s="106"/>
      <c r="AU666" s="106"/>
      <c r="AV666" s="106"/>
      <c r="AW666" s="106"/>
      <c r="AX666" s="106"/>
      <c r="AY666" s="106"/>
      <c r="AZ666" s="106"/>
      <c r="BA666" s="106"/>
      <c r="BB666" s="106"/>
      <c r="BC666" s="106"/>
      <c r="BD666" s="106"/>
      <c r="BE666" s="106"/>
      <c r="BF666" s="106"/>
      <c r="BG666" s="106"/>
      <c r="BH666" s="106"/>
      <c r="BI666" s="106"/>
      <c r="BJ666" s="106"/>
      <c r="BK666" s="106"/>
      <c r="BL666" s="106"/>
      <c r="BM666" s="106"/>
      <c r="BN666" s="106"/>
      <c r="BO666" s="106"/>
      <c r="BP666" s="106"/>
      <c r="BQ666" s="106"/>
      <c r="BR666" s="106"/>
      <c r="BS666" s="106"/>
      <c r="BT666" s="106"/>
      <c r="BU666" s="106"/>
      <c r="BV666" s="203"/>
      <c r="BW666" s="203"/>
      <c r="BX666" s="204"/>
    </row>
    <row r="667" spans="3:36" ht="19.5" customHeight="1" outlineLevel="1">
      <c r="C667" s="349" t="s">
        <v>919</v>
      </c>
      <c r="D667" s="349"/>
      <c r="E667" s="349"/>
      <c r="F667" s="349"/>
      <c r="G667" s="349"/>
      <c r="H667" s="349"/>
      <c r="I667" s="349"/>
      <c r="J667" s="349"/>
      <c r="K667" s="349"/>
      <c r="L667" s="349"/>
      <c r="M667" s="349"/>
      <c r="N667" s="349"/>
      <c r="O667" s="349"/>
      <c r="P667" s="349"/>
      <c r="Q667" s="349"/>
      <c r="R667" s="110"/>
      <c r="S667" s="355" t="s">
        <v>920</v>
      </c>
      <c r="T667" s="355"/>
      <c r="U667" s="355"/>
      <c r="V667" s="110"/>
      <c r="W667" s="351">
        <f>'[1]lien ket'!F102/'[1]lien ket'!F107</f>
        <v>1.3512853671195493</v>
      </c>
      <c r="X667" s="351"/>
      <c r="Y667" s="351"/>
      <c r="Z667" s="351"/>
      <c r="AA667" s="351"/>
      <c r="AB667" s="351"/>
      <c r="AC667" s="108"/>
      <c r="AD667" s="108"/>
      <c r="AE667" s="352">
        <v>1.37</v>
      </c>
      <c r="AF667" s="352"/>
      <c r="AG667" s="352"/>
      <c r="AH667" s="352"/>
      <c r="AI667" s="352"/>
      <c r="AJ667" s="352"/>
    </row>
    <row r="668" spans="3:36" ht="34.5" customHeight="1" outlineLevel="1">
      <c r="C668" s="349" t="s">
        <v>921</v>
      </c>
      <c r="D668" s="349"/>
      <c r="E668" s="349"/>
      <c r="F668" s="349"/>
      <c r="G668" s="349"/>
      <c r="H668" s="349"/>
      <c r="I668" s="349"/>
      <c r="J668" s="349"/>
      <c r="K668" s="349"/>
      <c r="L668" s="349"/>
      <c r="M668" s="349"/>
      <c r="N668" s="349"/>
      <c r="O668" s="349"/>
      <c r="P668" s="349"/>
      <c r="Q668" s="349"/>
      <c r="R668" s="110"/>
      <c r="S668" s="355" t="s">
        <v>920</v>
      </c>
      <c r="T668" s="355"/>
      <c r="U668" s="355"/>
      <c r="V668" s="110"/>
      <c r="W668" s="351">
        <v>0.9</v>
      </c>
      <c r="X668" s="351"/>
      <c r="Y668" s="351"/>
      <c r="Z668" s="351"/>
      <c r="AA668" s="351"/>
      <c r="AB668" s="351"/>
      <c r="AC668" s="108"/>
      <c r="AD668" s="108"/>
      <c r="AE668" s="352">
        <v>0.83</v>
      </c>
      <c r="AF668" s="352"/>
      <c r="AG668" s="352"/>
      <c r="AH668" s="352"/>
      <c r="AI668" s="352"/>
      <c r="AJ668" s="352"/>
    </row>
    <row r="669" spans="3:36" ht="36" customHeight="1" outlineLevel="1">
      <c r="C669" s="349" t="s">
        <v>922</v>
      </c>
      <c r="D669" s="349"/>
      <c r="E669" s="349"/>
      <c r="F669" s="349"/>
      <c r="G669" s="349"/>
      <c r="H669" s="349"/>
      <c r="I669" s="349"/>
      <c r="J669" s="349"/>
      <c r="K669" s="349"/>
      <c r="L669" s="349"/>
      <c r="M669" s="349"/>
      <c r="N669" s="349"/>
      <c r="O669" s="349"/>
      <c r="P669" s="349"/>
      <c r="Q669" s="349"/>
      <c r="R669" s="110"/>
      <c r="S669" s="355" t="s">
        <v>920</v>
      </c>
      <c r="T669" s="355"/>
      <c r="U669" s="355"/>
      <c r="V669" s="110"/>
      <c r="W669" s="351">
        <v>0.04</v>
      </c>
      <c r="X669" s="351"/>
      <c r="Y669" s="351"/>
      <c r="Z669" s="351"/>
      <c r="AA669" s="351"/>
      <c r="AB669" s="351"/>
      <c r="AC669" s="108"/>
      <c r="AD669" s="108"/>
      <c r="AE669" s="352">
        <v>0.03</v>
      </c>
      <c r="AF669" s="352"/>
      <c r="AG669" s="352"/>
      <c r="AH669" s="352"/>
      <c r="AI669" s="352"/>
      <c r="AJ669" s="352"/>
    </row>
    <row r="670" spans="3:36" ht="50.25" customHeight="1" outlineLevel="1">
      <c r="C670" s="349" t="s">
        <v>923</v>
      </c>
      <c r="D670" s="349"/>
      <c r="E670" s="349"/>
      <c r="F670" s="349"/>
      <c r="G670" s="349"/>
      <c r="H670" s="349"/>
      <c r="I670" s="349"/>
      <c r="J670" s="349"/>
      <c r="K670" s="349"/>
      <c r="L670" s="349"/>
      <c r="M670" s="349"/>
      <c r="N670" s="349"/>
      <c r="O670" s="349"/>
      <c r="P670" s="349"/>
      <c r="Q670" s="349"/>
      <c r="R670" s="110"/>
      <c r="S670" s="355" t="s">
        <v>920</v>
      </c>
      <c r="T670" s="355"/>
      <c r="U670" s="355"/>
      <c r="V670" s="110"/>
      <c r="W670" s="351"/>
      <c r="X670" s="351"/>
      <c r="Y670" s="351"/>
      <c r="Z670" s="351"/>
      <c r="AA670" s="351"/>
      <c r="AB670" s="351"/>
      <c r="AC670" s="108"/>
      <c r="AD670" s="108"/>
      <c r="AE670" s="352"/>
      <c r="AF670" s="352"/>
      <c r="AG670" s="352"/>
      <c r="AH670" s="352"/>
      <c r="AI670" s="352"/>
      <c r="AJ670" s="352"/>
    </row>
    <row r="671" spans="3:36" ht="9.75" customHeight="1" outlineLevel="1">
      <c r="C671" s="112"/>
      <c r="D671" s="112"/>
      <c r="E671" s="112"/>
      <c r="F671" s="112"/>
      <c r="G671" s="112"/>
      <c r="H671" s="112"/>
      <c r="I671" s="112"/>
      <c r="J671" s="112"/>
      <c r="K671" s="112"/>
      <c r="L671" s="112"/>
      <c r="M671" s="112"/>
      <c r="N671" s="112"/>
      <c r="O671" s="112"/>
      <c r="P671" s="112"/>
      <c r="Q671" s="112"/>
      <c r="R671" s="110"/>
      <c r="S671" s="110"/>
      <c r="T671" s="110"/>
      <c r="U671" s="110"/>
      <c r="V671" s="110"/>
      <c r="W671" s="110"/>
      <c r="X671" s="110"/>
      <c r="Y671" s="110"/>
      <c r="Z671" s="110"/>
      <c r="AA671" s="110"/>
      <c r="AB671" s="110"/>
      <c r="AC671" s="110"/>
      <c r="AD671" s="110"/>
      <c r="AE671" s="100"/>
      <c r="AF671" s="100"/>
      <c r="AG671" s="100"/>
      <c r="AH671" s="100"/>
      <c r="AI671" s="100"/>
      <c r="AJ671" s="100"/>
    </row>
    <row r="672" spans="3:36" ht="22.5" customHeight="1" outlineLevel="1">
      <c r="C672" s="354" t="s">
        <v>924</v>
      </c>
      <c r="D672" s="354"/>
      <c r="E672" s="354"/>
      <c r="F672" s="354"/>
      <c r="G672" s="354"/>
      <c r="H672" s="354"/>
      <c r="I672" s="354"/>
      <c r="J672" s="354"/>
      <c r="K672" s="354"/>
      <c r="L672" s="354"/>
      <c r="M672" s="354"/>
      <c r="N672" s="354"/>
      <c r="O672" s="354"/>
      <c r="P672" s="354"/>
      <c r="Q672" s="354"/>
      <c r="R672" s="110"/>
      <c r="S672" s="110"/>
      <c r="T672" s="110"/>
      <c r="U672" s="110"/>
      <c r="V672" s="110"/>
      <c r="W672" s="110"/>
      <c r="X672" s="110"/>
      <c r="Y672" s="110"/>
      <c r="Z672" s="110"/>
      <c r="AA672" s="110"/>
      <c r="AB672" s="110"/>
      <c r="AC672" s="110"/>
      <c r="AD672" s="110"/>
      <c r="AE672" s="100"/>
      <c r="AF672" s="100"/>
      <c r="AG672" s="100"/>
      <c r="AH672" s="100"/>
      <c r="AI672" s="100"/>
      <c r="AJ672" s="100"/>
    </row>
    <row r="673" spans="3:36" ht="20.25" customHeight="1" outlineLevel="1">
      <c r="C673" s="349" t="s">
        <v>925</v>
      </c>
      <c r="D673" s="349"/>
      <c r="E673" s="349"/>
      <c r="F673" s="349"/>
      <c r="G673" s="349"/>
      <c r="H673" s="349"/>
      <c r="I673" s="349"/>
      <c r="J673" s="349"/>
      <c r="K673" s="349"/>
      <c r="L673" s="349"/>
      <c r="M673" s="349"/>
      <c r="N673" s="349"/>
      <c r="O673" s="349"/>
      <c r="P673" s="349"/>
      <c r="Q673" s="349"/>
      <c r="R673" s="110"/>
      <c r="S673" s="110"/>
      <c r="T673" s="110"/>
      <c r="U673" s="110"/>
      <c r="V673" s="110"/>
      <c r="W673" s="110"/>
      <c r="X673" s="110"/>
      <c r="Y673" s="110"/>
      <c r="Z673" s="110"/>
      <c r="AA673" s="110"/>
      <c r="AB673" s="110"/>
      <c r="AC673" s="110"/>
      <c r="AD673" s="110"/>
      <c r="AE673" s="100"/>
      <c r="AF673" s="100"/>
      <c r="AG673" s="100"/>
      <c r="AH673" s="100"/>
      <c r="AI673" s="100"/>
      <c r="AJ673" s="100"/>
    </row>
    <row r="674" spans="3:36" ht="30" customHeight="1" outlineLevel="1">
      <c r="C674" s="353" t="s">
        <v>926</v>
      </c>
      <c r="D674" s="353"/>
      <c r="E674" s="353"/>
      <c r="F674" s="353"/>
      <c r="G674" s="353"/>
      <c r="H674" s="353"/>
      <c r="I674" s="353"/>
      <c r="J674" s="353"/>
      <c r="K674" s="353"/>
      <c r="L674" s="353"/>
      <c r="M674" s="353"/>
      <c r="N674" s="353"/>
      <c r="O674" s="353"/>
      <c r="P674" s="353"/>
      <c r="Q674" s="353"/>
      <c r="R674" s="110"/>
      <c r="S674" s="350" t="s">
        <v>913</v>
      </c>
      <c r="T674" s="350"/>
      <c r="U674" s="350"/>
      <c r="V674" s="110"/>
      <c r="W674" s="351">
        <v>14.4</v>
      </c>
      <c r="X674" s="351"/>
      <c r="Y674" s="351"/>
      <c r="Z674" s="351"/>
      <c r="AA674" s="351"/>
      <c r="AB674" s="351"/>
      <c r="AC674" s="108"/>
      <c r="AD674" s="108"/>
      <c r="AE674" s="352">
        <v>17.1</v>
      </c>
      <c r="AF674" s="352"/>
      <c r="AG674" s="352"/>
      <c r="AH674" s="352"/>
      <c r="AI674" s="352"/>
      <c r="AJ674" s="352"/>
    </row>
    <row r="675" spans="3:36" ht="34.5" customHeight="1" outlineLevel="1">
      <c r="C675" s="353" t="s">
        <v>927</v>
      </c>
      <c r="D675" s="353"/>
      <c r="E675" s="353"/>
      <c r="F675" s="353"/>
      <c r="G675" s="353"/>
      <c r="H675" s="353"/>
      <c r="I675" s="353"/>
      <c r="J675" s="353"/>
      <c r="K675" s="353"/>
      <c r="L675" s="353"/>
      <c r="M675" s="353"/>
      <c r="N675" s="353"/>
      <c r="O675" s="353"/>
      <c r="P675" s="353"/>
      <c r="Q675" s="353"/>
      <c r="R675" s="110"/>
      <c r="S675" s="350" t="s">
        <v>913</v>
      </c>
      <c r="T675" s="350"/>
      <c r="U675" s="350"/>
      <c r="V675" s="110"/>
      <c r="W675" s="351">
        <v>12.6</v>
      </c>
      <c r="X675" s="351"/>
      <c r="Y675" s="351"/>
      <c r="Z675" s="351"/>
      <c r="AA675" s="351"/>
      <c r="AB675" s="351"/>
      <c r="AC675" s="108"/>
      <c r="AD675" s="108"/>
      <c r="AE675" s="352">
        <v>15.6</v>
      </c>
      <c r="AF675" s="352"/>
      <c r="AG675" s="352"/>
      <c r="AH675" s="352"/>
      <c r="AI675" s="352"/>
      <c r="AJ675" s="352"/>
    </row>
    <row r="676" spans="3:36" ht="19.5" customHeight="1" outlineLevel="1">
      <c r="C676" s="349" t="s">
        <v>928</v>
      </c>
      <c r="D676" s="349"/>
      <c r="E676" s="349"/>
      <c r="F676" s="349"/>
      <c r="G676" s="349"/>
      <c r="H676" s="349"/>
      <c r="I676" s="349"/>
      <c r="J676" s="349"/>
      <c r="K676" s="349"/>
      <c r="L676" s="349"/>
      <c r="M676" s="349"/>
      <c r="N676" s="349"/>
      <c r="O676" s="349"/>
      <c r="P676" s="349"/>
      <c r="Q676" s="349"/>
      <c r="R676" s="110"/>
      <c r="S676" s="110"/>
      <c r="T676" s="110"/>
      <c r="U676" s="110"/>
      <c r="V676" s="110"/>
      <c r="W676" s="110"/>
      <c r="X676" s="110"/>
      <c r="Y676" s="110"/>
      <c r="Z676" s="110"/>
      <c r="AA676" s="110"/>
      <c r="AB676" s="110"/>
      <c r="AC676" s="110"/>
      <c r="AD676" s="110"/>
      <c r="AE676" s="100"/>
      <c r="AF676" s="100"/>
      <c r="AG676" s="100"/>
      <c r="AH676" s="100"/>
      <c r="AI676" s="100"/>
      <c r="AJ676" s="100"/>
    </row>
    <row r="677" spans="3:36" ht="21" customHeight="1" outlineLevel="1">
      <c r="C677" s="353" t="s">
        <v>929</v>
      </c>
      <c r="D677" s="353"/>
      <c r="E677" s="353"/>
      <c r="F677" s="353"/>
      <c r="G677" s="353"/>
      <c r="H677" s="353"/>
      <c r="I677" s="353"/>
      <c r="J677" s="353"/>
      <c r="K677" s="353"/>
      <c r="L677" s="353"/>
      <c r="M677" s="353"/>
      <c r="N677" s="353"/>
      <c r="O677" s="353"/>
      <c r="P677" s="353"/>
      <c r="Q677" s="353"/>
      <c r="R677" s="110"/>
      <c r="S677" s="350" t="s">
        <v>913</v>
      </c>
      <c r="T677" s="350"/>
      <c r="U677" s="350"/>
      <c r="V677" s="110"/>
      <c r="W677" s="351">
        <v>10.96</v>
      </c>
      <c r="X677" s="351"/>
      <c r="Y677" s="351"/>
      <c r="Z677" s="351"/>
      <c r="AA677" s="351"/>
      <c r="AB677" s="351"/>
      <c r="AC677" s="108"/>
      <c r="AD677" s="108"/>
      <c r="AE677" s="352">
        <v>18.1</v>
      </c>
      <c r="AF677" s="352"/>
      <c r="AG677" s="352"/>
      <c r="AH677" s="352"/>
      <c r="AI677" s="352"/>
      <c r="AJ677" s="352"/>
    </row>
    <row r="678" spans="3:36" ht="19.5" customHeight="1" outlineLevel="1">
      <c r="C678" s="353" t="s">
        <v>930</v>
      </c>
      <c r="D678" s="353"/>
      <c r="E678" s="353"/>
      <c r="F678" s="353"/>
      <c r="G678" s="353"/>
      <c r="H678" s="353"/>
      <c r="I678" s="353"/>
      <c r="J678" s="353"/>
      <c r="K678" s="353"/>
      <c r="L678" s="353"/>
      <c r="M678" s="353"/>
      <c r="N678" s="353"/>
      <c r="O678" s="353"/>
      <c r="P678" s="353"/>
      <c r="Q678" s="353"/>
      <c r="R678" s="110"/>
      <c r="S678" s="350" t="s">
        <v>913</v>
      </c>
      <c r="T678" s="350"/>
      <c r="U678" s="350"/>
      <c r="V678" s="110"/>
      <c r="W678" s="351">
        <v>9.78</v>
      </c>
      <c r="X678" s="351"/>
      <c r="Y678" s="351"/>
      <c r="Z678" s="351"/>
      <c r="AA678" s="351"/>
      <c r="AB678" s="351"/>
      <c r="AC678" s="108"/>
      <c r="AD678" s="108"/>
      <c r="AE678" s="352">
        <v>16.6</v>
      </c>
      <c r="AF678" s="352"/>
      <c r="AG678" s="352"/>
      <c r="AH678" s="352"/>
      <c r="AI678" s="352"/>
      <c r="AJ678" s="352"/>
    </row>
    <row r="679" spans="3:36" ht="19.5" customHeight="1" outlineLevel="1">
      <c r="C679" s="349" t="s">
        <v>931</v>
      </c>
      <c r="D679" s="349"/>
      <c r="E679" s="349"/>
      <c r="F679" s="349"/>
      <c r="G679" s="349"/>
      <c r="H679" s="349"/>
      <c r="I679" s="349"/>
      <c r="J679" s="349"/>
      <c r="K679" s="349"/>
      <c r="L679" s="349"/>
      <c r="M679" s="349"/>
      <c r="N679" s="349"/>
      <c r="O679" s="349"/>
      <c r="P679" s="349"/>
      <c r="Q679" s="349"/>
      <c r="R679" s="110"/>
      <c r="S679" s="350" t="s">
        <v>913</v>
      </c>
      <c r="T679" s="350"/>
      <c r="U679" s="350"/>
      <c r="V679" s="110"/>
      <c r="W679" s="351">
        <v>36.96</v>
      </c>
      <c r="X679" s="351"/>
      <c r="Y679" s="351"/>
      <c r="Z679" s="351"/>
      <c r="AA679" s="351"/>
      <c r="AB679" s="351"/>
      <c r="AC679" s="108"/>
      <c r="AD679" s="108"/>
      <c r="AE679" s="352">
        <v>61.3</v>
      </c>
      <c r="AF679" s="352"/>
      <c r="AG679" s="352"/>
      <c r="AH679" s="352"/>
      <c r="AI679" s="352"/>
      <c r="AJ679" s="352"/>
    </row>
    <row r="680" spans="3:36" ht="19.5" customHeight="1" hidden="1" outlineLevel="1">
      <c r="C680" s="99"/>
      <c r="D680" s="99"/>
      <c r="E680" s="99"/>
      <c r="F680" s="99"/>
      <c r="G680" s="99"/>
      <c r="H680" s="99"/>
      <c r="I680" s="99"/>
      <c r="J680" s="99"/>
      <c r="K680" s="99"/>
      <c r="L680" s="99"/>
      <c r="M680" s="99"/>
      <c r="N680" s="110"/>
      <c r="O680" s="110"/>
      <c r="P680" s="110"/>
      <c r="Q680" s="110"/>
      <c r="R680" s="110"/>
      <c r="S680" s="110"/>
      <c r="T680" s="110"/>
      <c r="U680" s="110"/>
      <c r="V680" s="110"/>
      <c r="W680" s="110"/>
      <c r="X680" s="110"/>
      <c r="Y680" s="110"/>
      <c r="Z680" s="110"/>
      <c r="AA680" s="110"/>
      <c r="AB680" s="110"/>
      <c r="AC680" s="110"/>
      <c r="AD680" s="110"/>
      <c r="AE680" s="100"/>
      <c r="AF680" s="100"/>
      <c r="AG680" s="100"/>
      <c r="AH680" s="100"/>
      <c r="AI680" s="100"/>
      <c r="AJ680" s="100"/>
    </row>
    <row r="681" spans="3:36" ht="19.5" customHeight="1" hidden="1" outlineLevel="1">
      <c r="C681" s="109"/>
      <c r="D681" s="99"/>
      <c r="E681" s="99"/>
      <c r="F681" s="99"/>
      <c r="G681" s="99"/>
      <c r="H681" s="99"/>
      <c r="I681" s="99"/>
      <c r="J681" s="99"/>
      <c r="K681" s="99"/>
      <c r="L681" s="99"/>
      <c r="M681" s="99"/>
      <c r="N681" s="110"/>
      <c r="O681" s="110"/>
      <c r="P681" s="110"/>
      <c r="Q681" s="110"/>
      <c r="R681" s="110"/>
      <c r="S681" s="110"/>
      <c r="T681" s="110"/>
      <c r="U681" s="110"/>
      <c r="V681" s="110"/>
      <c r="W681" s="110"/>
      <c r="X681" s="110"/>
      <c r="Y681" s="110"/>
      <c r="Z681" s="110"/>
      <c r="AA681" s="110"/>
      <c r="AB681" s="110"/>
      <c r="AC681" s="110"/>
      <c r="AD681" s="110"/>
      <c r="AE681" s="100"/>
      <c r="AF681" s="100"/>
      <c r="AG681" s="100"/>
      <c r="AH681" s="100"/>
      <c r="AI681" s="100"/>
      <c r="AJ681" s="100"/>
    </row>
    <row r="682" spans="1:40" ht="19.5" customHeight="1" collapsed="1">
      <c r="A682" s="267" t="s">
        <v>907</v>
      </c>
      <c r="C682" s="106" t="s">
        <v>932</v>
      </c>
      <c r="AN682" s="106" t="s">
        <v>933</v>
      </c>
    </row>
    <row r="683" spans="3:73" ht="63" customHeight="1">
      <c r="C683" s="347" t="s">
        <v>135</v>
      </c>
      <c r="D683" s="348"/>
      <c r="E683" s="348"/>
      <c r="F683" s="348"/>
      <c r="G683" s="348"/>
      <c r="H683" s="348"/>
      <c r="I683" s="348"/>
      <c r="J683" s="348"/>
      <c r="K683" s="348"/>
      <c r="L683" s="348"/>
      <c r="M683" s="348"/>
      <c r="N683" s="348"/>
      <c r="O683" s="348"/>
      <c r="P683" s="348"/>
      <c r="Q683" s="348"/>
      <c r="R683" s="348"/>
      <c r="S683" s="348"/>
      <c r="T683" s="348"/>
      <c r="U683" s="348"/>
      <c r="V683" s="348"/>
      <c r="W683" s="348"/>
      <c r="X683" s="348"/>
      <c r="Y683" s="348"/>
      <c r="Z683" s="348"/>
      <c r="AA683" s="348"/>
      <c r="AB683" s="348"/>
      <c r="AC683" s="348"/>
      <c r="AD683" s="348"/>
      <c r="AE683" s="348"/>
      <c r="AF683" s="348"/>
      <c r="AG683" s="348"/>
      <c r="AH683" s="348"/>
      <c r="AI683" s="348"/>
      <c r="AJ683" s="348"/>
      <c r="AN683" s="348" t="s">
        <v>934</v>
      </c>
      <c r="AO683" s="348"/>
      <c r="AP683" s="348"/>
      <c r="AQ683" s="348"/>
      <c r="AR683" s="348"/>
      <c r="AS683" s="348"/>
      <c r="AT683" s="348"/>
      <c r="AU683" s="348"/>
      <c r="AV683" s="348"/>
      <c r="AW683" s="348"/>
      <c r="AX683" s="348"/>
      <c r="AY683" s="348"/>
      <c r="AZ683" s="348"/>
      <c r="BA683" s="348"/>
      <c r="BB683" s="348"/>
      <c r="BC683" s="348"/>
      <c r="BD683" s="348"/>
      <c r="BE683" s="348"/>
      <c r="BF683" s="348"/>
      <c r="BG683" s="348"/>
      <c r="BH683" s="348"/>
      <c r="BI683" s="348"/>
      <c r="BJ683" s="348"/>
      <c r="BK683" s="348"/>
      <c r="BL683" s="348"/>
      <c r="BM683" s="348"/>
      <c r="BN683" s="348"/>
      <c r="BO683" s="348"/>
      <c r="BP683" s="348"/>
      <c r="BQ683" s="348"/>
      <c r="BR683" s="348"/>
      <c r="BS683" s="348"/>
      <c r="BT683" s="348"/>
      <c r="BU683" s="111"/>
    </row>
    <row r="684" ht="9" customHeight="1"/>
    <row r="685" spans="28:65" ht="19.5" customHeight="1">
      <c r="AB685" s="231"/>
      <c r="BM685" s="231" t="s">
        <v>935</v>
      </c>
    </row>
    <row r="686" spans="28:65" ht="9.75" customHeight="1">
      <c r="AB686" s="53"/>
      <c r="BM686" s="231"/>
    </row>
    <row r="687" spans="7:65" ht="19.5" customHeight="1">
      <c r="G687" s="53" t="s">
        <v>189</v>
      </c>
      <c r="R687" s="53" t="s">
        <v>190</v>
      </c>
      <c r="AB687" s="53" t="s">
        <v>936</v>
      </c>
      <c r="AR687" s="53" t="s">
        <v>189</v>
      </c>
      <c r="BC687" s="53" t="s">
        <v>190</v>
      </c>
      <c r="BM687" s="53" t="s">
        <v>221</v>
      </c>
    </row>
    <row r="688" ht="19.5" customHeight="1" hidden="1"/>
    <row r="689" ht="19.5" customHeight="1" hidden="1"/>
    <row r="694" spans="1:76" s="200" customFormat="1" ht="19.5" customHeight="1">
      <c r="A694" s="72"/>
      <c r="B694" s="72"/>
      <c r="C694" s="106"/>
      <c r="D694" s="106"/>
      <c r="E694" s="106"/>
      <c r="F694" s="106"/>
      <c r="G694" s="53" t="s">
        <v>810</v>
      </c>
      <c r="H694" s="106"/>
      <c r="I694" s="106"/>
      <c r="J694" s="106"/>
      <c r="K694" s="106"/>
      <c r="L694" s="106"/>
      <c r="M694" s="106"/>
      <c r="N694" s="106"/>
      <c r="O694" s="106"/>
      <c r="P694" s="106"/>
      <c r="Q694" s="106"/>
      <c r="R694" s="53" t="str">
        <f>'[1]Danh muc'!$B$12</f>
        <v>Đậu Thị Tuyết</v>
      </c>
      <c r="S694" s="106"/>
      <c r="T694" s="106"/>
      <c r="U694" s="106"/>
      <c r="V694" s="106"/>
      <c r="W694" s="106"/>
      <c r="X694" s="106"/>
      <c r="Y694" s="106"/>
      <c r="Z694" s="106"/>
      <c r="AA694" s="106"/>
      <c r="AB694" s="53" t="str">
        <f>'[1]Danh muc'!$B$11</f>
        <v>Đoàn Văn Sinh</v>
      </c>
      <c r="AC694" s="106"/>
      <c r="AD694" s="106"/>
      <c r="AE694" s="106"/>
      <c r="AF694" s="106"/>
      <c r="AG694" s="106"/>
      <c r="AH694" s="106"/>
      <c r="AI694" s="106"/>
      <c r="AJ694" s="106"/>
      <c r="AL694" s="72"/>
      <c r="AM694" s="72"/>
      <c r="AN694" s="106"/>
      <c r="AO694" s="106"/>
      <c r="AP694" s="106"/>
      <c r="AQ694" s="106"/>
      <c r="AR694" s="53" t="s">
        <v>937</v>
      </c>
      <c r="AS694" s="106"/>
      <c r="AT694" s="106"/>
      <c r="AU694" s="106"/>
      <c r="AV694" s="106"/>
      <c r="AW694" s="106"/>
      <c r="AX694" s="106"/>
      <c r="AY694" s="106"/>
      <c r="AZ694" s="106"/>
      <c r="BA694" s="106"/>
      <c r="BB694" s="106"/>
      <c r="BC694" s="53"/>
      <c r="BD694" s="106"/>
      <c r="BE694" s="106"/>
      <c r="BF694" s="106"/>
      <c r="BG694" s="106"/>
      <c r="BH694" s="106"/>
      <c r="BI694" s="106"/>
      <c r="BJ694" s="106"/>
      <c r="BK694" s="106"/>
      <c r="BL694" s="106"/>
      <c r="BM694" s="53"/>
      <c r="BN694" s="106"/>
      <c r="BO694" s="106"/>
      <c r="BP694" s="106"/>
      <c r="BQ694" s="106"/>
      <c r="BR694" s="106"/>
      <c r="BS694" s="106"/>
      <c r="BT694" s="106"/>
      <c r="BU694" s="106"/>
      <c r="BV694" s="203"/>
      <c r="BW694" s="203"/>
      <c r="BX694" s="204"/>
    </row>
  </sheetData>
  <mergeCells count="1920">
    <mergeCell ref="T124:U124"/>
    <mergeCell ref="W124:AB124"/>
    <mergeCell ref="AE124:AJ124"/>
    <mergeCell ref="W125:AB125"/>
    <mergeCell ref="AE125:AJ125"/>
    <mergeCell ref="BO126:BT126"/>
    <mergeCell ref="T127:U127"/>
    <mergeCell ref="W127:AB127"/>
    <mergeCell ref="AE127:AJ127"/>
    <mergeCell ref="BH127:BM127"/>
    <mergeCell ref="BO127:BT127"/>
    <mergeCell ref="T126:U126"/>
    <mergeCell ref="W126:AB126"/>
    <mergeCell ref="AE126:AJ126"/>
    <mergeCell ref="BH126:BM126"/>
    <mergeCell ref="BO128:BT128"/>
    <mergeCell ref="C129:S129"/>
    <mergeCell ref="W129:AB129"/>
    <mergeCell ref="AE129:AJ129"/>
    <mergeCell ref="BH129:BM129"/>
    <mergeCell ref="BO129:BT129"/>
    <mergeCell ref="T128:U128"/>
    <mergeCell ref="W128:AB128"/>
    <mergeCell ref="AE128:AJ128"/>
    <mergeCell ref="BH128:BM128"/>
    <mergeCell ref="W131:AB131"/>
    <mergeCell ref="AE131:AJ131"/>
    <mergeCell ref="W132:AB132"/>
    <mergeCell ref="AE132:AJ132"/>
    <mergeCell ref="W133:AB133"/>
    <mergeCell ref="AE133:AJ133"/>
    <mergeCell ref="W134:AB134"/>
    <mergeCell ref="AE134:AJ134"/>
    <mergeCell ref="W135:AB135"/>
    <mergeCell ref="AE135:AJ135"/>
    <mergeCell ref="C136:S136"/>
    <mergeCell ref="W136:AB136"/>
    <mergeCell ref="AE136:AJ136"/>
    <mergeCell ref="T138:Z138"/>
    <mergeCell ref="AC138:AJ138"/>
    <mergeCell ref="T139:V139"/>
    <mergeCell ref="W139:Z139"/>
    <mergeCell ref="AB139:AE139"/>
    <mergeCell ref="AF139:AJ139"/>
    <mergeCell ref="T140:V140"/>
    <mergeCell ref="W140:Z140"/>
    <mergeCell ref="AB140:AE140"/>
    <mergeCell ref="AF140:AJ140"/>
    <mergeCell ref="AF141:AJ141"/>
    <mergeCell ref="C142:R142"/>
    <mergeCell ref="T142:V142"/>
    <mergeCell ref="W142:Z142"/>
    <mergeCell ref="AB142:AE142"/>
    <mergeCell ref="AF142:AJ142"/>
    <mergeCell ref="C141:R141"/>
    <mergeCell ref="T141:V141"/>
    <mergeCell ref="W141:Z141"/>
    <mergeCell ref="AB141:AE141"/>
    <mergeCell ref="AF143:AJ143"/>
    <mergeCell ref="C144:R144"/>
    <mergeCell ref="T144:V144"/>
    <mergeCell ref="W144:Z144"/>
    <mergeCell ref="AB144:AE144"/>
    <mergeCell ref="AF144:AJ144"/>
    <mergeCell ref="C143:R143"/>
    <mergeCell ref="T143:V143"/>
    <mergeCell ref="W143:Z143"/>
    <mergeCell ref="AB143:AE143"/>
    <mergeCell ref="T149:U149"/>
    <mergeCell ref="W149:AB149"/>
    <mergeCell ref="AE149:AJ149"/>
    <mergeCell ref="W150:AB150"/>
    <mergeCell ref="AE150:AJ150"/>
    <mergeCell ref="BO151:BT151"/>
    <mergeCell ref="T152:U152"/>
    <mergeCell ref="W152:AB152"/>
    <mergeCell ref="AE152:AJ152"/>
    <mergeCell ref="BH152:BM152"/>
    <mergeCell ref="BO152:BT152"/>
    <mergeCell ref="T151:U151"/>
    <mergeCell ref="W151:AB151"/>
    <mergeCell ref="AE151:AJ151"/>
    <mergeCell ref="BH151:BM151"/>
    <mergeCell ref="BO153:BT153"/>
    <mergeCell ref="T154:U154"/>
    <mergeCell ref="W154:AB154"/>
    <mergeCell ref="AE154:AJ154"/>
    <mergeCell ref="BH154:BM154"/>
    <mergeCell ref="BO154:BT154"/>
    <mergeCell ref="T153:U153"/>
    <mergeCell ref="W153:AB153"/>
    <mergeCell ref="AE153:AJ153"/>
    <mergeCell ref="BH153:BM153"/>
    <mergeCell ref="BO155:BT155"/>
    <mergeCell ref="C156:S156"/>
    <mergeCell ref="W156:AB156"/>
    <mergeCell ref="AE156:AJ156"/>
    <mergeCell ref="BH156:BM156"/>
    <mergeCell ref="BO156:BT156"/>
    <mergeCell ref="T155:U155"/>
    <mergeCell ref="W155:AB155"/>
    <mergeCell ref="AE155:AJ155"/>
    <mergeCell ref="BH155:BM155"/>
    <mergeCell ref="T158:U158"/>
    <mergeCell ref="W158:AB158"/>
    <mergeCell ref="AE158:AJ158"/>
    <mergeCell ref="W159:AB159"/>
    <mergeCell ref="AE159:AJ159"/>
    <mergeCell ref="BO160:BT160"/>
    <mergeCell ref="T161:U161"/>
    <mergeCell ref="W161:AB161"/>
    <mergeCell ref="AE161:AJ161"/>
    <mergeCell ref="BH161:BM161"/>
    <mergeCell ref="BO161:BT161"/>
    <mergeCell ref="T160:U160"/>
    <mergeCell ref="W160:AB160"/>
    <mergeCell ref="AE160:AJ160"/>
    <mergeCell ref="BH160:BM160"/>
    <mergeCell ref="BO162:BT162"/>
    <mergeCell ref="T163:U163"/>
    <mergeCell ref="W163:AB163"/>
    <mergeCell ref="AE163:AJ163"/>
    <mergeCell ref="BH163:BM163"/>
    <mergeCell ref="BO163:BT163"/>
    <mergeCell ref="T162:U162"/>
    <mergeCell ref="W162:AB162"/>
    <mergeCell ref="AE162:AJ162"/>
    <mergeCell ref="BH162:BM162"/>
    <mergeCell ref="BO164:BT164"/>
    <mergeCell ref="T165:U165"/>
    <mergeCell ref="W165:AB165"/>
    <mergeCell ref="AE165:AJ165"/>
    <mergeCell ref="BH165:BM165"/>
    <mergeCell ref="BO165:BT165"/>
    <mergeCell ref="T164:U164"/>
    <mergeCell ref="W164:AB164"/>
    <mergeCell ref="AE164:AJ164"/>
    <mergeCell ref="BH164:BM164"/>
    <mergeCell ref="T166:U166"/>
    <mergeCell ref="W166:AB166"/>
    <mergeCell ref="AE166:AJ166"/>
    <mergeCell ref="BH166:BM166"/>
    <mergeCell ref="BO166:BT166"/>
    <mergeCell ref="W167:AB167"/>
    <mergeCell ref="AE167:AJ167"/>
    <mergeCell ref="W168:AB168"/>
    <mergeCell ref="AE168:AJ168"/>
    <mergeCell ref="C169:S169"/>
    <mergeCell ref="T169:U169"/>
    <mergeCell ref="W169:AB169"/>
    <mergeCell ref="AE169:AJ169"/>
    <mergeCell ref="BH169:BM169"/>
    <mergeCell ref="BO169:BT169"/>
    <mergeCell ref="AE171:AJ171"/>
    <mergeCell ref="BO171:BT171"/>
    <mergeCell ref="W172:AB172"/>
    <mergeCell ref="AE172:AJ172"/>
    <mergeCell ref="BO172:BT172"/>
    <mergeCell ref="AE173:AJ173"/>
    <mergeCell ref="BO173:BT173"/>
    <mergeCell ref="W174:AB174"/>
    <mergeCell ref="AE174:AJ174"/>
    <mergeCell ref="W175:AB175"/>
    <mergeCell ref="AE175:AJ175"/>
    <mergeCell ref="T176:U176"/>
    <mergeCell ref="W176:AB176"/>
    <mergeCell ref="AE176:AJ176"/>
    <mergeCell ref="BH176:BM176"/>
    <mergeCell ref="BO176:BT176"/>
    <mergeCell ref="W177:AB177"/>
    <mergeCell ref="AE177:AJ177"/>
    <mergeCell ref="W178:AB178"/>
    <mergeCell ref="AE178:AJ178"/>
    <mergeCell ref="W179:AB179"/>
    <mergeCell ref="AE179:AJ179"/>
    <mergeCell ref="W180:AB180"/>
    <mergeCell ref="AE180:AJ180"/>
    <mergeCell ref="T181:U181"/>
    <mergeCell ref="W181:AB181"/>
    <mergeCell ref="AE181:AJ181"/>
    <mergeCell ref="C182:S182"/>
    <mergeCell ref="W182:AB182"/>
    <mergeCell ref="AE182:AJ182"/>
    <mergeCell ref="BH182:BM182"/>
    <mergeCell ref="BO182:BT182"/>
    <mergeCell ref="C184:AJ184"/>
    <mergeCell ref="T187:U187"/>
    <mergeCell ref="W187:AB187"/>
    <mergeCell ref="AE187:AJ187"/>
    <mergeCell ref="W188:AB188"/>
    <mergeCell ref="AE188:AJ188"/>
    <mergeCell ref="T189:U189"/>
    <mergeCell ref="W189:AB189"/>
    <mergeCell ref="AE189:AJ189"/>
    <mergeCell ref="W190:AB190"/>
    <mergeCell ref="AE190:AJ190"/>
    <mergeCell ref="T191:U191"/>
    <mergeCell ref="W191:AB191"/>
    <mergeCell ref="AE191:AJ191"/>
    <mergeCell ref="C192:S192"/>
    <mergeCell ref="W192:AB192"/>
    <mergeCell ref="AE192:AJ192"/>
    <mergeCell ref="T195:U195"/>
    <mergeCell ref="W195:AB195"/>
    <mergeCell ref="AE195:AJ195"/>
    <mergeCell ref="W196:AB196"/>
    <mergeCell ref="AE196:AJ196"/>
    <mergeCell ref="T197:U197"/>
    <mergeCell ref="W197:AB197"/>
    <mergeCell ref="AE197:AJ197"/>
    <mergeCell ref="W198:AB198"/>
    <mergeCell ref="AE198:AJ198"/>
    <mergeCell ref="T199:U199"/>
    <mergeCell ref="W199:AB199"/>
    <mergeCell ref="AE199:AJ199"/>
    <mergeCell ref="C200:S200"/>
    <mergeCell ref="W200:AB200"/>
    <mergeCell ref="AE200:AJ200"/>
    <mergeCell ref="L204:O204"/>
    <mergeCell ref="P204:S204"/>
    <mergeCell ref="T204:W204"/>
    <mergeCell ref="X204:AA204"/>
    <mergeCell ref="AB204:AF204"/>
    <mergeCell ref="AG204:AJ205"/>
    <mergeCell ref="AV204:AZ204"/>
    <mergeCell ref="BA204:BE204"/>
    <mergeCell ref="BF204:BJ204"/>
    <mergeCell ref="BK204:BO204"/>
    <mergeCell ref="BP204:BT204"/>
    <mergeCell ref="L205:O205"/>
    <mergeCell ref="P205:S205"/>
    <mergeCell ref="T205:W205"/>
    <mergeCell ref="X205:AA205"/>
    <mergeCell ref="AB205:AF205"/>
    <mergeCell ref="AV205:AZ205"/>
    <mergeCell ref="BA205:BE205"/>
    <mergeCell ref="BF205:BJ205"/>
    <mergeCell ref="BK205:BO205"/>
    <mergeCell ref="BP205:BT205"/>
    <mergeCell ref="AV206:AZ206"/>
    <mergeCell ref="BA206:BE206"/>
    <mergeCell ref="BF206:BJ206"/>
    <mergeCell ref="BK206:BO206"/>
    <mergeCell ref="BP206:BT206"/>
    <mergeCell ref="L207:O207"/>
    <mergeCell ref="P207:S207"/>
    <mergeCell ref="T207:W207"/>
    <mergeCell ref="X207:AA207"/>
    <mergeCell ref="AB207:AF207"/>
    <mergeCell ref="AG207:AJ207"/>
    <mergeCell ref="AV207:AZ207"/>
    <mergeCell ref="BA207:BE207"/>
    <mergeCell ref="BF207:BJ207"/>
    <mergeCell ref="BK207:BO207"/>
    <mergeCell ref="BP207:BT207"/>
    <mergeCell ref="L208:O208"/>
    <mergeCell ref="P208:S208"/>
    <mergeCell ref="T208:W208"/>
    <mergeCell ref="X208:AA208"/>
    <mergeCell ref="AB208:AF208"/>
    <mergeCell ref="AG208:AJ208"/>
    <mergeCell ref="AV208:AZ208"/>
    <mergeCell ref="BA208:BE208"/>
    <mergeCell ref="BF208:BJ208"/>
    <mergeCell ref="BK208:BO208"/>
    <mergeCell ref="BP208:BT208"/>
    <mergeCell ref="L209:O209"/>
    <mergeCell ref="P209:S209"/>
    <mergeCell ref="T209:W209"/>
    <mergeCell ref="X209:AA209"/>
    <mergeCell ref="AB209:AF209"/>
    <mergeCell ref="AG209:AJ209"/>
    <mergeCell ref="AV209:AZ209"/>
    <mergeCell ref="BA209:BE209"/>
    <mergeCell ref="BF209:BJ209"/>
    <mergeCell ref="BK209:BO209"/>
    <mergeCell ref="BP209:BT209"/>
    <mergeCell ref="L210:O210"/>
    <mergeCell ref="P210:S210"/>
    <mergeCell ref="T210:W210"/>
    <mergeCell ref="X210:AA210"/>
    <mergeCell ref="AB210:AF210"/>
    <mergeCell ref="AG210:AJ210"/>
    <mergeCell ref="AV210:AZ210"/>
    <mergeCell ref="BA210:BE210"/>
    <mergeCell ref="BF210:BJ210"/>
    <mergeCell ref="BK210:BO210"/>
    <mergeCell ref="BP210:BT210"/>
    <mergeCell ref="L211:O211"/>
    <mergeCell ref="P211:S211"/>
    <mergeCell ref="T211:W211"/>
    <mergeCell ref="X211:AA211"/>
    <mergeCell ref="AB211:AF211"/>
    <mergeCell ref="AG211:AJ211"/>
    <mergeCell ref="AV211:AZ211"/>
    <mergeCell ref="BA211:BE211"/>
    <mergeCell ref="BF211:BJ211"/>
    <mergeCell ref="BK211:BO211"/>
    <mergeCell ref="BP211:BT211"/>
    <mergeCell ref="L212:O212"/>
    <mergeCell ref="P212:S212"/>
    <mergeCell ref="T212:W212"/>
    <mergeCell ref="X212:AA212"/>
    <mergeCell ref="AB212:AF212"/>
    <mergeCell ref="AG212:AJ212"/>
    <mergeCell ref="AV212:AZ212"/>
    <mergeCell ref="BA212:BE212"/>
    <mergeCell ref="BF212:BJ212"/>
    <mergeCell ref="BK212:BO212"/>
    <mergeCell ref="BP212:BT212"/>
    <mergeCell ref="AG213:AJ213"/>
    <mergeCell ref="AV213:AZ213"/>
    <mergeCell ref="BA213:BE213"/>
    <mergeCell ref="L213:O213"/>
    <mergeCell ref="P213:S213"/>
    <mergeCell ref="T213:W213"/>
    <mergeCell ref="X213:AA213"/>
    <mergeCell ref="BF213:BJ213"/>
    <mergeCell ref="BK213:BO213"/>
    <mergeCell ref="BP213:BT213"/>
    <mergeCell ref="L214:O214"/>
    <mergeCell ref="P214:S214"/>
    <mergeCell ref="T214:W214"/>
    <mergeCell ref="X214:AA214"/>
    <mergeCell ref="AB214:AF214"/>
    <mergeCell ref="AG214:AJ214"/>
    <mergeCell ref="AB213:AF213"/>
    <mergeCell ref="L215:O215"/>
    <mergeCell ref="P215:S215"/>
    <mergeCell ref="T215:W215"/>
    <mergeCell ref="X215:AA215"/>
    <mergeCell ref="AB215:AF215"/>
    <mergeCell ref="AG215:AJ215"/>
    <mergeCell ref="AV215:AZ215"/>
    <mergeCell ref="BA215:BE215"/>
    <mergeCell ref="BF215:BJ215"/>
    <mergeCell ref="BK215:BO215"/>
    <mergeCell ref="BP215:BT215"/>
    <mergeCell ref="L216:O216"/>
    <mergeCell ref="P216:S216"/>
    <mergeCell ref="T216:W216"/>
    <mergeCell ref="X216:AA216"/>
    <mergeCell ref="AB216:AF216"/>
    <mergeCell ref="AG216:AJ216"/>
    <mergeCell ref="AV216:AZ216"/>
    <mergeCell ref="BA216:BE216"/>
    <mergeCell ref="BF216:BJ216"/>
    <mergeCell ref="BK216:BO216"/>
    <mergeCell ref="BP216:BT216"/>
    <mergeCell ref="BA217:BE217"/>
    <mergeCell ref="BF217:BJ217"/>
    <mergeCell ref="BK217:BO217"/>
    <mergeCell ref="BP217:BT217"/>
    <mergeCell ref="BA218:BE218"/>
    <mergeCell ref="L218:O218"/>
    <mergeCell ref="P218:S218"/>
    <mergeCell ref="T218:W218"/>
    <mergeCell ref="X218:AA218"/>
    <mergeCell ref="BF218:BJ218"/>
    <mergeCell ref="BK218:BO218"/>
    <mergeCell ref="BP218:BT218"/>
    <mergeCell ref="L219:O219"/>
    <mergeCell ref="P219:S219"/>
    <mergeCell ref="T219:W219"/>
    <mergeCell ref="X219:AA219"/>
    <mergeCell ref="AB218:AF218"/>
    <mergeCell ref="AG218:AJ218"/>
    <mergeCell ref="AV218:AZ218"/>
    <mergeCell ref="AB220:AF220"/>
    <mergeCell ref="AG220:AJ220"/>
    <mergeCell ref="BK219:BO219"/>
    <mergeCell ref="BP219:BT219"/>
    <mergeCell ref="BA219:BE219"/>
    <mergeCell ref="BF219:BJ219"/>
    <mergeCell ref="AB219:AF219"/>
    <mergeCell ref="AG219:AJ219"/>
    <mergeCell ref="AV219:AZ219"/>
    <mergeCell ref="AB221:AF221"/>
    <mergeCell ref="AG221:AJ221"/>
    <mergeCell ref="L220:O220"/>
    <mergeCell ref="P220:S220"/>
    <mergeCell ref="L221:O221"/>
    <mergeCell ref="P221:S221"/>
    <mergeCell ref="T221:W221"/>
    <mergeCell ref="X221:AA221"/>
    <mergeCell ref="T220:W220"/>
    <mergeCell ref="X220:AA220"/>
    <mergeCell ref="BA222:BE222"/>
    <mergeCell ref="L222:O222"/>
    <mergeCell ref="P222:S222"/>
    <mergeCell ref="T222:W222"/>
    <mergeCell ref="X222:AA222"/>
    <mergeCell ref="BF222:BJ222"/>
    <mergeCell ref="BK222:BO222"/>
    <mergeCell ref="BP222:BT222"/>
    <mergeCell ref="L223:O223"/>
    <mergeCell ref="P223:S223"/>
    <mergeCell ref="T223:W223"/>
    <mergeCell ref="X223:AA223"/>
    <mergeCell ref="AB222:AF222"/>
    <mergeCell ref="AG222:AJ222"/>
    <mergeCell ref="AV222:AZ222"/>
    <mergeCell ref="AB224:AF224"/>
    <mergeCell ref="AG224:AJ224"/>
    <mergeCell ref="BK223:BO223"/>
    <mergeCell ref="BP223:BT223"/>
    <mergeCell ref="BA223:BE223"/>
    <mergeCell ref="BF223:BJ223"/>
    <mergeCell ref="AB223:AF223"/>
    <mergeCell ref="AG223:AJ223"/>
    <mergeCell ref="AV223:AZ223"/>
    <mergeCell ref="AB225:AF225"/>
    <mergeCell ref="AG225:AJ225"/>
    <mergeCell ref="L224:O224"/>
    <mergeCell ref="P224:S224"/>
    <mergeCell ref="L225:O225"/>
    <mergeCell ref="P225:S225"/>
    <mergeCell ref="T225:W225"/>
    <mergeCell ref="X225:AA225"/>
    <mergeCell ref="T224:W224"/>
    <mergeCell ref="X224:AA224"/>
    <mergeCell ref="AV225:AZ225"/>
    <mergeCell ref="BA225:BE225"/>
    <mergeCell ref="BF225:BJ225"/>
    <mergeCell ref="BK225:BO225"/>
    <mergeCell ref="BP225:BT225"/>
    <mergeCell ref="L226:O226"/>
    <mergeCell ref="P226:S226"/>
    <mergeCell ref="T226:W226"/>
    <mergeCell ref="X226:AA226"/>
    <mergeCell ref="AB226:AF226"/>
    <mergeCell ref="AG226:AJ226"/>
    <mergeCell ref="AV226:AZ226"/>
    <mergeCell ref="BA226:BE226"/>
    <mergeCell ref="BF226:BJ226"/>
    <mergeCell ref="BK226:BO226"/>
    <mergeCell ref="BP226:BT226"/>
    <mergeCell ref="L227:O227"/>
    <mergeCell ref="P227:S227"/>
    <mergeCell ref="T227:W227"/>
    <mergeCell ref="X227:AA227"/>
    <mergeCell ref="AB227:AF227"/>
    <mergeCell ref="AG227:AJ227"/>
    <mergeCell ref="AV227:AZ227"/>
    <mergeCell ref="BA227:BE227"/>
    <mergeCell ref="BF227:BJ227"/>
    <mergeCell ref="BK227:BO227"/>
    <mergeCell ref="BP227:BT227"/>
    <mergeCell ref="L228:O228"/>
    <mergeCell ref="P228:S228"/>
    <mergeCell ref="T228:W228"/>
    <mergeCell ref="X228:AA228"/>
    <mergeCell ref="AB228:AF228"/>
    <mergeCell ref="AG228:AJ228"/>
    <mergeCell ref="AV228:AZ228"/>
    <mergeCell ref="BA228:BE228"/>
    <mergeCell ref="BF228:BJ228"/>
    <mergeCell ref="BK228:BO228"/>
    <mergeCell ref="BP228:BT228"/>
    <mergeCell ref="L229:O229"/>
    <mergeCell ref="P229:S229"/>
    <mergeCell ref="T229:W229"/>
    <mergeCell ref="X229:AA229"/>
    <mergeCell ref="AB229:AF229"/>
    <mergeCell ref="AG229:AJ229"/>
    <mergeCell ref="AV229:AZ229"/>
    <mergeCell ref="BA229:BE229"/>
    <mergeCell ref="BF229:BJ229"/>
    <mergeCell ref="BK229:BO229"/>
    <mergeCell ref="BP229:BT229"/>
    <mergeCell ref="L231:O231"/>
    <mergeCell ref="P231:S231"/>
    <mergeCell ref="T231:W231"/>
    <mergeCell ref="X231:AA231"/>
    <mergeCell ref="AB231:AF231"/>
    <mergeCell ref="AG231:AJ232"/>
    <mergeCell ref="L232:O232"/>
    <mergeCell ref="P232:S232"/>
    <mergeCell ref="T232:W232"/>
    <mergeCell ref="X232:AA232"/>
    <mergeCell ref="AB232:AF232"/>
    <mergeCell ref="L234:O234"/>
    <mergeCell ref="P234:S234"/>
    <mergeCell ref="T234:W234"/>
    <mergeCell ref="X234:AA234"/>
    <mergeCell ref="AB236:AF236"/>
    <mergeCell ref="AG236:AJ236"/>
    <mergeCell ref="L235:O235"/>
    <mergeCell ref="P235:S235"/>
    <mergeCell ref="T235:W235"/>
    <mergeCell ref="X235:AA235"/>
    <mergeCell ref="AB234:AF234"/>
    <mergeCell ref="AG234:AJ234"/>
    <mergeCell ref="AB235:AF235"/>
    <mergeCell ref="AG235:AJ235"/>
    <mergeCell ref="AB237:AF237"/>
    <mergeCell ref="AG237:AJ237"/>
    <mergeCell ref="L236:O236"/>
    <mergeCell ref="P236:S236"/>
    <mergeCell ref="L237:O237"/>
    <mergeCell ref="P237:S237"/>
    <mergeCell ref="T237:W237"/>
    <mergeCell ref="X237:AA237"/>
    <mergeCell ref="T236:W236"/>
    <mergeCell ref="X236:AA236"/>
    <mergeCell ref="L238:O238"/>
    <mergeCell ref="P238:S238"/>
    <mergeCell ref="T238:W238"/>
    <mergeCell ref="X238:AA238"/>
    <mergeCell ref="AB240:AF240"/>
    <mergeCell ref="AG240:AJ240"/>
    <mergeCell ref="L239:O239"/>
    <mergeCell ref="P239:S239"/>
    <mergeCell ref="T239:W239"/>
    <mergeCell ref="X239:AA239"/>
    <mergeCell ref="AB238:AF238"/>
    <mergeCell ref="AG238:AJ238"/>
    <mergeCell ref="AB239:AF239"/>
    <mergeCell ref="AG239:AJ239"/>
    <mergeCell ref="AB241:AF241"/>
    <mergeCell ref="AG241:AJ241"/>
    <mergeCell ref="L240:O240"/>
    <mergeCell ref="P240:S240"/>
    <mergeCell ref="L241:O241"/>
    <mergeCell ref="P241:S241"/>
    <mergeCell ref="T241:W241"/>
    <mergeCell ref="X241:AA241"/>
    <mergeCell ref="T240:W240"/>
    <mergeCell ref="X240:AA240"/>
    <mergeCell ref="L242:O242"/>
    <mergeCell ref="P242:S242"/>
    <mergeCell ref="T242:W242"/>
    <mergeCell ref="X242:AA242"/>
    <mergeCell ref="AB245:AF245"/>
    <mergeCell ref="AG245:AJ245"/>
    <mergeCell ref="L244:O244"/>
    <mergeCell ref="P244:S244"/>
    <mergeCell ref="T244:W244"/>
    <mergeCell ref="X244:AA244"/>
    <mergeCell ref="AB242:AF242"/>
    <mergeCell ref="AG242:AJ242"/>
    <mergeCell ref="AB244:AF244"/>
    <mergeCell ref="AG244:AJ244"/>
    <mergeCell ref="AB246:AF246"/>
    <mergeCell ref="AG246:AJ246"/>
    <mergeCell ref="L245:O245"/>
    <mergeCell ref="P245:S245"/>
    <mergeCell ref="L246:O246"/>
    <mergeCell ref="P246:S246"/>
    <mergeCell ref="T246:W246"/>
    <mergeCell ref="X246:AA246"/>
    <mergeCell ref="T245:W245"/>
    <mergeCell ref="X245:AA245"/>
    <mergeCell ref="L247:O247"/>
    <mergeCell ref="P247:S247"/>
    <mergeCell ref="T247:W247"/>
    <mergeCell ref="X247:AA247"/>
    <mergeCell ref="AB249:AF249"/>
    <mergeCell ref="AG249:AJ249"/>
    <mergeCell ref="L248:O248"/>
    <mergeCell ref="P248:S248"/>
    <mergeCell ref="T248:W248"/>
    <mergeCell ref="X248:AA248"/>
    <mergeCell ref="AB247:AF247"/>
    <mergeCell ref="AG247:AJ247"/>
    <mergeCell ref="AB248:AF248"/>
    <mergeCell ref="AG248:AJ248"/>
    <mergeCell ref="AB250:AF250"/>
    <mergeCell ref="AG250:AJ250"/>
    <mergeCell ref="L249:O249"/>
    <mergeCell ref="P249:S249"/>
    <mergeCell ref="L250:O250"/>
    <mergeCell ref="P250:S250"/>
    <mergeCell ref="T250:W250"/>
    <mergeCell ref="X250:AA250"/>
    <mergeCell ref="T249:W249"/>
    <mergeCell ref="X249:AA249"/>
    <mergeCell ref="AG251:AJ251"/>
    <mergeCell ref="L252:O252"/>
    <mergeCell ref="P252:S252"/>
    <mergeCell ref="T252:W252"/>
    <mergeCell ref="X252:AA252"/>
    <mergeCell ref="AB252:AF252"/>
    <mergeCell ref="AG252:AJ252"/>
    <mergeCell ref="L251:O251"/>
    <mergeCell ref="P251:S251"/>
    <mergeCell ref="T251:W251"/>
    <mergeCell ref="P253:S253"/>
    <mergeCell ref="T253:W253"/>
    <mergeCell ref="X253:AA253"/>
    <mergeCell ref="AB251:AF251"/>
    <mergeCell ref="X251:AA251"/>
    <mergeCell ref="X255:AA255"/>
    <mergeCell ref="AB253:AF253"/>
    <mergeCell ref="AG253:AJ253"/>
    <mergeCell ref="L254:O254"/>
    <mergeCell ref="P254:S254"/>
    <mergeCell ref="T254:W254"/>
    <mergeCell ref="X254:AA254"/>
    <mergeCell ref="AB254:AF254"/>
    <mergeCell ref="AG254:AJ254"/>
    <mergeCell ref="L253:O253"/>
    <mergeCell ref="AB255:AF255"/>
    <mergeCell ref="AG255:AJ255"/>
    <mergeCell ref="K259:O259"/>
    <mergeCell ref="P259:T259"/>
    <mergeCell ref="U259:Y259"/>
    <mergeCell ref="Z259:AE259"/>
    <mergeCell ref="AF259:AJ259"/>
    <mergeCell ref="L255:O255"/>
    <mergeCell ref="P255:S255"/>
    <mergeCell ref="T255:W255"/>
    <mergeCell ref="AV259:AZ259"/>
    <mergeCell ref="BA259:BE259"/>
    <mergeCell ref="BF259:BJ259"/>
    <mergeCell ref="BK259:BO259"/>
    <mergeCell ref="BP259:BT259"/>
    <mergeCell ref="K260:O260"/>
    <mergeCell ref="P260:T260"/>
    <mergeCell ref="U260:Y260"/>
    <mergeCell ref="Z260:AE260"/>
    <mergeCell ref="AF260:AJ260"/>
    <mergeCell ref="AV260:AZ260"/>
    <mergeCell ref="BA260:BE260"/>
    <mergeCell ref="BF260:BJ260"/>
    <mergeCell ref="BK260:BO260"/>
    <mergeCell ref="BP260:BT260"/>
    <mergeCell ref="K261:O261"/>
    <mergeCell ref="P261:T261"/>
    <mergeCell ref="U261:Y261"/>
    <mergeCell ref="Z261:AE261"/>
    <mergeCell ref="AF261:AJ261"/>
    <mergeCell ref="AV261:AZ261"/>
    <mergeCell ref="BA261:BE261"/>
    <mergeCell ref="BF261:BJ261"/>
    <mergeCell ref="BK261:BO261"/>
    <mergeCell ref="BP261:BT261"/>
    <mergeCell ref="K262:O262"/>
    <mergeCell ref="P262:T262"/>
    <mergeCell ref="U262:Y262"/>
    <mergeCell ref="Z262:AE262"/>
    <mergeCell ref="AF262:AJ262"/>
    <mergeCell ref="AV262:AZ262"/>
    <mergeCell ref="BA262:BE262"/>
    <mergeCell ref="BF262:BJ262"/>
    <mergeCell ref="BK262:BO262"/>
    <mergeCell ref="BP262:BT262"/>
    <mergeCell ref="K263:O263"/>
    <mergeCell ref="P263:T263"/>
    <mergeCell ref="U263:Y263"/>
    <mergeCell ref="Z263:AE263"/>
    <mergeCell ref="AF263:AJ263"/>
    <mergeCell ref="AV263:AZ263"/>
    <mergeCell ref="BA263:BE263"/>
    <mergeCell ref="BF263:BJ263"/>
    <mergeCell ref="BK263:BO263"/>
    <mergeCell ref="BP263:BT263"/>
    <mergeCell ref="K264:O264"/>
    <mergeCell ref="P264:T264"/>
    <mergeCell ref="U264:Y264"/>
    <mergeCell ref="Z264:AE264"/>
    <mergeCell ref="AF264:AJ264"/>
    <mergeCell ref="AV264:AZ264"/>
    <mergeCell ref="BA264:BE264"/>
    <mergeCell ref="BF264:BJ264"/>
    <mergeCell ref="BK264:BO264"/>
    <mergeCell ref="BP264:BT264"/>
    <mergeCell ref="K265:O265"/>
    <mergeCell ref="P265:T265"/>
    <mergeCell ref="U265:Y265"/>
    <mergeCell ref="Z265:AE265"/>
    <mergeCell ref="AF265:AJ265"/>
    <mergeCell ref="AV265:AZ265"/>
    <mergeCell ref="BA265:BE265"/>
    <mergeCell ref="BF265:BJ265"/>
    <mergeCell ref="BK265:BO265"/>
    <mergeCell ref="BP265:BT265"/>
    <mergeCell ref="K266:O266"/>
    <mergeCell ref="P266:T266"/>
    <mergeCell ref="U266:Y266"/>
    <mergeCell ref="Z266:AE266"/>
    <mergeCell ref="AF266:AJ266"/>
    <mergeCell ref="AV266:AZ266"/>
    <mergeCell ref="BA266:BE266"/>
    <mergeCell ref="BF266:BJ266"/>
    <mergeCell ref="BK266:BO266"/>
    <mergeCell ref="BP266:BT266"/>
    <mergeCell ref="K267:O267"/>
    <mergeCell ref="P267:T267"/>
    <mergeCell ref="U267:Y267"/>
    <mergeCell ref="Z267:AE267"/>
    <mergeCell ref="AF267:AJ267"/>
    <mergeCell ref="AV267:AZ267"/>
    <mergeCell ref="BA267:BE267"/>
    <mergeCell ref="BF267:BJ267"/>
    <mergeCell ref="BK267:BO267"/>
    <mergeCell ref="BP267:BT267"/>
    <mergeCell ref="K268:O268"/>
    <mergeCell ref="P268:T268"/>
    <mergeCell ref="U268:Y268"/>
    <mergeCell ref="Z268:AE268"/>
    <mergeCell ref="AF268:AJ268"/>
    <mergeCell ref="AV268:AZ268"/>
    <mergeCell ref="BA268:BE268"/>
    <mergeCell ref="BF268:BJ268"/>
    <mergeCell ref="BK268:BO268"/>
    <mergeCell ref="BP268:BT268"/>
    <mergeCell ref="K269:O269"/>
    <mergeCell ref="P269:T269"/>
    <mergeCell ref="U269:Y269"/>
    <mergeCell ref="Z269:AE269"/>
    <mergeCell ref="AF269:AJ269"/>
    <mergeCell ref="AV269:AZ269"/>
    <mergeCell ref="BA269:BE269"/>
    <mergeCell ref="BF269:BJ269"/>
    <mergeCell ref="BK269:BO269"/>
    <mergeCell ref="BP269:BT269"/>
    <mergeCell ref="K270:O270"/>
    <mergeCell ref="P270:T270"/>
    <mergeCell ref="U270:Y270"/>
    <mergeCell ref="Z270:AE270"/>
    <mergeCell ref="AF270:AJ270"/>
    <mergeCell ref="K271:O271"/>
    <mergeCell ref="P271:T271"/>
    <mergeCell ref="U271:Y271"/>
    <mergeCell ref="Z271:AE271"/>
    <mergeCell ref="AF271:AJ271"/>
    <mergeCell ref="AV271:AZ271"/>
    <mergeCell ref="BA271:BE271"/>
    <mergeCell ref="BF271:BJ271"/>
    <mergeCell ref="BK271:BO271"/>
    <mergeCell ref="BP271:BT271"/>
    <mergeCell ref="K272:O272"/>
    <mergeCell ref="P272:T272"/>
    <mergeCell ref="U272:Y272"/>
    <mergeCell ref="Z272:AE272"/>
    <mergeCell ref="AF272:AJ272"/>
    <mergeCell ref="AV272:AZ272"/>
    <mergeCell ref="BA272:BE272"/>
    <mergeCell ref="BF272:BJ272"/>
    <mergeCell ref="BK272:BO272"/>
    <mergeCell ref="BP272:BT272"/>
    <mergeCell ref="K273:O273"/>
    <mergeCell ref="P273:T273"/>
    <mergeCell ref="U273:Y273"/>
    <mergeCell ref="Z273:AE273"/>
    <mergeCell ref="AF273:AJ273"/>
    <mergeCell ref="AV273:AZ273"/>
    <mergeCell ref="BA273:BE273"/>
    <mergeCell ref="BF273:BJ273"/>
    <mergeCell ref="BK273:BO273"/>
    <mergeCell ref="BP273:BT273"/>
    <mergeCell ref="K274:O274"/>
    <mergeCell ref="P274:T274"/>
    <mergeCell ref="U274:Y274"/>
    <mergeCell ref="Z274:AE274"/>
    <mergeCell ref="AF274:AJ274"/>
    <mergeCell ref="AV274:AZ274"/>
    <mergeCell ref="BA274:BE274"/>
    <mergeCell ref="BF274:BJ274"/>
    <mergeCell ref="BK274:BO274"/>
    <mergeCell ref="BP274:BT274"/>
    <mergeCell ref="K275:O275"/>
    <mergeCell ref="P275:T275"/>
    <mergeCell ref="U275:Y275"/>
    <mergeCell ref="Z275:AE275"/>
    <mergeCell ref="AF275:AJ275"/>
    <mergeCell ref="AF276:AJ276"/>
    <mergeCell ref="K277:O277"/>
    <mergeCell ref="P277:T277"/>
    <mergeCell ref="U277:Y277"/>
    <mergeCell ref="Z277:AE277"/>
    <mergeCell ref="AF277:AJ277"/>
    <mergeCell ref="K276:O276"/>
    <mergeCell ref="P276:T276"/>
    <mergeCell ref="U276:Y276"/>
    <mergeCell ref="Z276:AE276"/>
    <mergeCell ref="AV277:AZ277"/>
    <mergeCell ref="BA277:BE277"/>
    <mergeCell ref="BF277:BJ277"/>
    <mergeCell ref="BK277:BO277"/>
    <mergeCell ref="BP277:BT277"/>
    <mergeCell ref="K278:O278"/>
    <mergeCell ref="P278:T278"/>
    <mergeCell ref="U278:Y278"/>
    <mergeCell ref="Z278:AE278"/>
    <mergeCell ref="AF278:AJ278"/>
    <mergeCell ref="AV278:AZ278"/>
    <mergeCell ref="BA278:BE278"/>
    <mergeCell ref="BF278:BJ278"/>
    <mergeCell ref="BK278:BO278"/>
    <mergeCell ref="BP278:BT278"/>
    <mergeCell ref="K279:O279"/>
    <mergeCell ref="P279:T279"/>
    <mergeCell ref="U279:Y279"/>
    <mergeCell ref="Z279:AE279"/>
    <mergeCell ref="AF279:AJ279"/>
    <mergeCell ref="AV279:AZ279"/>
    <mergeCell ref="BA279:BE279"/>
    <mergeCell ref="BF279:BJ279"/>
    <mergeCell ref="BK279:BO279"/>
    <mergeCell ref="BP279:BT279"/>
    <mergeCell ref="K280:O280"/>
    <mergeCell ref="P280:T280"/>
    <mergeCell ref="U280:Y280"/>
    <mergeCell ref="Z280:AE280"/>
    <mergeCell ref="AF280:AJ280"/>
    <mergeCell ref="AV280:AZ280"/>
    <mergeCell ref="BA280:BE280"/>
    <mergeCell ref="BF280:BJ280"/>
    <mergeCell ref="BK280:BO280"/>
    <mergeCell ref="BP280:BT280"/>
    <mergeCell ref="K281:O281"/>
    <mergeCell ref="P281:T281"/>
    <mergeCell ref="U281:Y281"/>
    <mergeCell ref="Z281:AE281"/>
    <mergeCell ref="AF281:AJ281"/>
    <mergeCell ref="AV281:AZ281"/>
    <mergeCell ref="BA281:BE281"/>
    <mergeCell ref="BF281:BJ281"/>
    <mergeCell ref="BK281:BO281"/>
    <mergeCell ref="BP281:BT281"/>
    <mergeCell ref="K282:O282"/>
    <mergeCell ref="P282:T282"/>
    <mergeCell ref="U282:Y282"/>
    <mergeCell ref="Z282:AE282"/>
    <mergeCell ref="AF282:AJ282"/>
    <mergeCell ref="AV282:AZ282"/>
    <mergeCell ref="BA282:BE282"/>
    <mergeCell ref="BF282:BJ282"/>
    <mergeCell ref="BK282:BO282"/>
    <mergeCell ref="BP282:BT282"/>
    <mergeCell ref="K283:O283"/>
    <mergeCell ref="P283:T283"/>
    <mergeCell ref="U283:Y283"/>
    <mergeCell ref="Z283:AE283"/>
    <mergeCell ref="AF283:AJ283"/>
    <mergeCell ref="AV283:AZ283"/>
    <mergeCell ref="BA283:BE283"/>
    <mergeCell ref="BF283:BJ283"/>
    <mergeCell ref="BK283:BO283"/>
    <mergeCell ref="BP283:BT283"/>
    <mergeCell ref="T286:U286"/>
    <mergeCell ref="W286:AB286"/>
    <mergeCell ref="AE286:AJ286"/>
    <mergeCell ref="BH286:BM286"/>
    <mergeCell ref="BO286:BT286"/>
    <mergeCell ref="W287:AB287"/>
    <mergeCell ref="AE287:AJ287"/>
    <mergeCell ref="T288:U288"/>
    <mergeCell ref="W288:AB288"/>
    <mergeCell ref="AE288:AJ288"/>
    <mergeCell ref="BH288:BM288"/>
    <mergeCell ref="BO288:BT288"/>
    <mergeCell ref="W289:AB289"/>
    <mergeCell ref="AE289:AJ289"/>
    <mergeCell ref="W290:AB290"/>
    <mergeCell ref="AE290:AJ290"/>
    <mergeCell ref="W291:AB291"/>
    <mergeCell ref="AE291:AJ291"/>
    <mergeCell ref="C292:S292"/>
    <mergeCell ref="W292:AB292"/>
    <mergeCell ref="AE292:AJ292"/>
    <mergeCell ref="BH292:BM292"/>
    <mergeCell ref="BO292:BT292"/>
    <mergeCell ref="W295:AB295"/>
    <mergeCell ref="AE295:AJ295"/>
    <mergeCell ref="W296:AB296"/>
    <mergeCell ref="AE296:AJ296"/>
    <mergeCell ref="W297:AB297"/>
    <mergeCell ref="AE297:AJ297"/>
    <mergeCell ref="W298:AB298"/>
    <mergeCell ref="AE298:AJ298"/>
    <mergeCell ref="W299:AB299"/>
    <mergeCell ref="AE299:AJ299"/>
    <mergeCell ref="C300:S300"/>
    <mergeCell ref="W300:AB300"/>
    <mergeCell ref="AE300:AJ300"/>
    <mergeCell ref="T302:Z302"/>
    <mergeCell ref="AC302:AJ302"/>
    <mergeCell ref="T303:V303"/>
    <mergeCell ref="W303:Z303"/>
    <mergeCell ref="AB303:AE303"/>
    <mergeCell ref="AF303:AJ303"/>
    <mergeCell ref="T304:V304"/>
    <mergeCell ref="W304:Z304"/>
    <mergeCell ref="AB304:AE304"/>
    <mergeCell ref="AF304:AJ304"/>
    <mergeCell ref="AF305:AJ305"/>
    <mergeCell ref="C306:R306"/>
    <mergeCell ref="T306:V306"/>
    <mergeCell ref="W306:Z306"/>
    <mergeCell ref="AB306:AE306"/>
    <mergeCell ref="AF306:AJ306"/>
    <mergeCell ref="C305:R305"/>
    <mergeCell ref="T305:V305"/>
    <mergeCell ref="W305:Z305"/>
    <mergeCell ref="AB305:AE305"/>
    <mergeCell ref="AF307:AJ307"/>
    <mergeCell ref="C308:R308"/>
    <mergeCell ref="T308:V308"/>
    <mergeCell ref="W308:Z308"/>
    <mergeCell ref="AB308:AE308"/>
    <mergeCell ref="AF308:AJ308"/>
    <mergeCell ref="C307:R307"/>
    <mergeCell ref="T307:V307"/>
    <mergeCell ref="W307:Z307"/>
    <mergeCell ref="AB307:AE307"/>
    <mergeCell ref="W313:AB313"/>
    <mergeCell ref="AE313:AJ313"/>
    <mergeCell ref="S314:T314"/>
    <mergeCell ref="W314:AB314"/>
    <mergeCell ref="AE314:AJ314"/>
    <mergeCell ref="BH314:BM314"/>
    <mergeCell ref="BO314:BT314"/>
    <mergeCell ref="S315:T315"/>
    <mergeCell ref="W315:AB315"/>
    <mergeCell ref="AE315:AJ315"/>
    <mergeCell ref="BH315:BM315"/>
    <mergeCell ref="BO315:BT315"/>
    <mergeCell ref="S316:T316"/>
    <mergeCell ref="W316:AB316"/>
    <mergeCell ref="AE316:AJ316"/>
    <mergeCell ref="BH316:BM316"/>
    <mergeCell ref="BO316:BT316"/>
    <mergeCell ref="W317:AB317"/>
    <mergeCell ref="AE317:AJ317"/>
    <mergeCell ref="BH317:BM317"/>
    <mergeCell ref="BO317:BT317"/>
    <mergeCell ref="C318:S318"/>
    <mergeCell ref="W318:AB318"/>
    <mergeCell ref="AE318:AJ318"/>
    <mergeCell ref="BH318:BM318"/>
    <mergeCell ref="BO318:BT318"/>
    <mergeCell ref="W320:AB320"/>
    <mergeCell ref="AE320:AJ320"/>
    <mergeCell ref="W321:AB321"/>
    <mergeCell ref="AE321:AJ321"/>
    <mergeCell ref="BO322:BT322"/>
    <mergeCell ref="S323:T323"/>
    <mergeCell ref="W323:AB323"/>
    <mergeCell ref="AE323:AJ323"/>
    <mergeCell ref="BH323:BM323"/>
    <mergeCell ref="BO323:BT323"/>
    <mergeCell ref="S322:T322"/>
    <mergeCell ref="W322:AB322"/>
    <mergeCell ref="AE322:AJ322"/>
    <mergeCell ref="BH322:BM322"/>
    <mergeCell ref="C324:S324"/>
    <mergeCell ref="W324:AB324"/>
    <mergeCell ref="AE324:AJ324"/>
    <mergeCell ref="BH324:BM324"/>
    <mergeCell ref="BO324:BT324"/>
    <mergeCell ref="W326:AB326"/>
    <mergeCell ref="AE326:AJ326"/>
    <mergeCell ref="W327:AB327"/>
    <mergeCell ref="AE327:AJ327"/>
    <mergeCell ref="BO328:BT328"/>
    <mergeCell ref="S329:T329"/>
    <mergeCell ref="W329:AB329"/>
    <mergeCell ref="AE329:AJ329"/>
    <mergeCell ref="S328:T328"/>
    <mergeCell ref="W328:AB328"/>
    <mergeCell ref="AE328:AJ328"/>
    <mergeCell ref="BH328:BM328"/>
    <mergeCell ref="S330:T330"/>
    <mergeCell ref="W330:AB330"/>
    <mergeCell ref="AE330:AJ330"/>
    <mergeCell ref="S331:T331"/>
    <mergeCell ref="W331:AB331"/>
    <mergeCell ref="AE331:AJ331"/>
    <mergeCell ref="S332:T332"/>
    <mergeCell ref="W332:AB332"/>
    <mergeCell ref="AE332:AJ332"/>
    <mergeCell ref="S333:T333"/>
    <mergeCell ref="W333:AB333"/>
    <mergeCell ref="AE333:AJ333"/>
    <mergeCell ref="W334:AB334"/>
    <mergeCell ref="AE334:AJ334"/>
    <mergeCell ref="C335:S335"/>
    <mergeCell ref="W335:AB335"/>
    <mergeCell ref="AE335:AJ335"/>
    <mergeCell ref="BH335:BM335"/>
    <mergeCell ref="BO335:BT335"/>
    <mergeCell ref="C336:AJ336"/>
    <mergeCell ref="W337:AB337"/>
    <mergeCell ref="AE337:AJ337"/>
    <mergeCell ref="W338:AB338"/>
    <mergeCell ref="AE338:AJ338"/>
    <mergeCell ref="W339:AB339"/>
    <mergeCell ref="AE339:AJ339"/>
    <mergeCell ref="W340:AB340"/>
    <mergeCell ref="AE340:AJ340"/>
    <mergeCell ref="W341:AB341"/>
    <mergeCell ref="AE341:AJ341"/>
    <mergeCell ref="BH341:BM341"/>
    <mergeCell ref="BO341:BT341"/>
    <mergeCell ref="W342:AB342"/>
    <mergeCell ref="AE342:AJ342"/>
    <mergeCell ref="BO343:BT343"/>
    <mergeCell ref="S345:T345"/>
    <mergeCell ref="W345:AB345"/>
    <mergeCell ref="AE345:AJ345"/>
    <mergeCell ref="BH345:BM345"/>
    <mergeCell ref="BO345:BT345"/>
    <mergeCell ref="C343:S343"/>
    <mergeCell ref="W343:AB343"/>
    <mergeCell ref="AE343:AJ343"/>
    <mergeCell ref="BH343:BM343"/>
    <mergeCell ref="W346:AB346"/>
    <mergeCell ref="AE346:AJ346"/>
    <mergeCell ref="S347:T347"/>
    <mergeCell ref="W347:AB347"/>
    <mergeCell ref="AE347:AJ347"/>
    <mergeCell ref="BO347:BT347"/>
    <mergeCell ref="S348:T348"/>
    <mergeCell ref="W348:AB348"/>
    <mergeCell ref="AE348:AJ348"/>
    <mergeCell ref="BH348:BM348"/>
    <mergeCell ref="BO348:BT348"/>
    <mergeCell ref="W349:AB349"/>
    <mergeCell ref="AE349:AJ349"/>
    <mergeCell ref="BH349:BM349"/>
    <mergeCell ref="BH347:BM347"/>
    <mergeCell ref="S352:T352"/>
    <mergeCell ref="W352:AB352"/>
    <mergeCell ref="AE352:AJ352"/>
    <mergeCell ref="BO349:BT349"/>
    <mergeCell ref="S350:T350"/>
    <mergeCell ref="W350:AB350"/>
    <mergeCell ref="AE350:AJ350"/>
    <mergeCell ref="BH350:BM350"/>
    <mergeCell ref="BO350:BT350"/>
    <mergeCell ref="S349:T349"/>
    <mergeCell ref="AE353:AJ353"/>
    <mergeCell ref="BH353:BM353"/>
    <mergeCell ref="W351:AB351"/>
    <mergeCell ref="AE351:AJ351"/>
    <mergeCell ref="AE356:AJ356"/>
    <mergeCell ref="BH356:BM356"/>
    <mergeCell ref="BO353:BT353"/>
    <mergeCell ref="S355:T355"/>
    <mergeCell ref="W355:AB355"/>
    <mergeCell ref="AE355:AJ355"/>
    <mergeCell ref="BH355:BM355"/>
    <mergeCell ref="BO355:BT355"/>
    <mergeCell ref="C353:S353"/>
    <mergeCell ref="W353:AB353"/>
    <mergeCell ref="AE358:AJ358"/>
    <mergeCell ref="BH358:BM358"/>
    <mergeCell ref="BO356:BT356"/>
    <mergeCell ref="S357:T357"/>
    <mergeCell ref="W357:AB357"/>
    <mergeCell ref="AE357:AJ357"/>
    <mergeCell ref="BH357:BM357"/>
    <mergeCell ref="BO357:BT357"/>
    <mergeCell ref="S356:T356"/>
    <mergeCell ref="W356:AB356"/>
    <mergeCell ref="AE362:AJ362"/>
    <mergeCell ref="BH362:BM362"/>
    <mergeCell ref="BO358:BT358"/>
    <mergeCell ref="C359:S359"/>
    <mergeCell ref="W359:AB359"/>
    <mergeCell ref="AE359:AJ359"/>
    <mergeCell ref="BH359:BM359"/>
    <mergeCell ref="BO359:BT359"/>
    <mergeCell ref="S358:T358"/>
    <mergeCell ref="W358:AB358"/>
    <mergeCell ref="BO362:BT362"/>
    <mergeCell ref="W363:AB363"/>
    <mergeCell ref="AE363:AJ363"/>
    <mergeCell ref="S364:T364"/>
    <mergeCell ref="W364:AB364"/>
    <mergeCell ref="AE364:AJ364"/>
    <mergeCell ref="BH364:BM364"/>
    <mergeCell ref="BO364:BT364"/>
    <mergeCell ref="S362:T362"/>
    <mergeCell ref="W362:AB362"/>
    <mergeCell ref="BO365:BT365"/>
    <mergeCell ref="S366:T366"/>
    <mergeCell ref="W366:AB366"/>
    <mergeCell ref="AE366:AJ366"/>
    <mergeCell ref="BH366:BM366"/>
    <mergeCell ref="BO366:BT366"/>
    <mergeCell ref="S365:T365"/>
    <mergeCell ref="W365:AB365"/>
    <mergeCell ref="AE365:AJ365"/>
    <mergeCell ref="BH365:BM365"/>
    <mergeCell ref="BO367:BT367"/>
    <mergeCell ref="S368:T368"/>
    <mergeCell ref="W368:AB368"/>
    <mergeCell ref="AE368:AJ368"/>
    <mergeCell ref="BH368:BM368"/>
    <mergeCell ref="BO368:BT368"/>
    <mergeCell ref="S367:T367"/>
    <mergeCell ref="W367:AB367"/>
    <mergeCell ref="AE367:AJ367"/>
    <mergeCell ref="BH367:BM367"/>
    <mergeCell ref="BO369:BT369"/>
    <mergeCell ref="S370:T370"/>
    <mergeCell ref="W370:AB370"/>
    <mergeCell ref="AE370:AJ370"/>
    <mergeCell ref="BH370:BM370"/>
    <mergeCell ref="BO370:BT370"/>
    <mergeCell ref="S369:T369"/>
    <mergeCell ref="W369:AB369"/>
    <mergeCell ref="AE369:AJ369"/>
    <mergeCell ref="BH369:BM369"/>
    <mergeCell ref="C371:S371"/>
    <mergeCell ref="W371:AB371"/>
    <mergeCell ref="AE371:AJ371"/>
    <mergeCell ref="BH371:BM371"/>
    <mergeCell ref="BO371:BT371"/>
    <mergeCell ref="C374:J375"/>
    <mergeCell ref="K374:W374"/>
    <mergeCell ref="X374:AJ374"/>
    <mergeCell ref="K375:O375"/>
    <mergeCell ref="P375:S375"/>
    <mergeCell ref="T375:W375"/>
    <mergeCell ref="X375:AA375"/>
    <mergeCell ref="AB375:AF375"/>
    <mergeCell ref="AG375:AJ375"/>
    <mergeCell ref="C376:J376"/>
    <mergeCell ref="K376:O376"/>
    <mergeCell ref="P376:S376"/>
    <mergeCell ref="T376:W376"/>
    <mergeCell ref="X376:AA376"/>
    <mergeCell ref="AB376:AF376"/>
    <mergeCell ref="AG376:AJ376"/>
    <mergeCell ref="C377:J377"/>
    <mergeCell ref="K377:O377"/>
    <mergeCell ref="P377:S377"/>
    <mergeCell ref="T377:W377"/>
    <mergeCell ref="X377:AA377"/>
    <mergeCell ref="AB377:AF377"/>
    <mergeCell ref="AG377:AJ377"/>
    <mergeCell ref="C378:J378"/>
    <mergeCell ref="K378:O378"/>
    <mergeCell ref="P378:S378"/>
    <mergeCell ref="T378:W378"/>
    <mergeCell ref="X378:AA378"/>
    <mergeCell ref="AB378:AF378"/>
    <mergeCell ref="AG378:AJ378"/>
    <mergeCell ref="C379:J379"/>
    <mergeCell ref="K379:O379"/>
    <mergeCell ref="P379:S379"/>
    <mergeCell ref="T379:W379"/>
    <mergeCell ref="X379:AA379"/>
    <mergeCell ref="AB379:AF379"/>
    <mergeCell ref="AG379:AJ379"/>
    <mergeCell ref="S383:T383"/>
    <mergeCell ref="W383:AB383"/>
    <mergeCell ref="AE383:AJ383"/>
    <mergeCell ref="W384:AB384"/>
    <mergeCell ref="AE384:AJ384"/>
    <mergeCell ref="W385:AB385"/>
    <mergeCell ref="AE385:AJ385"/>
    <mergeCell ref="W386:AB386"/>
    <mergeCell ref="AE386:AJ386"/>
    <mergeCell ref="W387:AB387"/>
    <mergeCell ref="AE387:AJ387"/>
    <mergeCell ref="W388:AB388"/>
    <mergeCell ref="AE388:AJ388"/>
    <mergeCell ref="W389:AB389"/>
    <mergeCell ref="AE389:AJ389"/>
    <mergeCell ref="W390:AB390"/>
    <mergeCell ref="AE390:AJ390"/>
    <mergeCell ref="W391:AB391"/>
    <mergeCell ref="AE391:AJ391"/>
    <mergeCell ref="W392:AB392"/>
    <mergeCell ref="AE392:AJ392"/>
    <mergeCell ref="C393:S393"/>
    <mergeCell ref="W393:AB393"/>
    <mergeCell ref="AE393:AJ393"/>
    <mergeCell ref="S396:T396"/>
    <mergeCell ref="W396:AB396"/>
    <mergeCell ref="AE396:AJ396"/>
    <mergeCell ref="W397:AB397"/>
    <mergeCell ref="AE397:AJ397"/>
    <mergeCell ref="W398:AB398"/>
    <mergeCell ref="AE398:AJ398"/>
    <mergeCell ref="W399:AB399"/>
    <mergeCell ref="AE399:AJ399"/>
    <mergeCell ref="W400:AB400"/>
    <mergeCell ref="AE400:AJ400"/>
    <mergeCell ref="W401:AB401"/>
    <mergeCell ref="AE401:AJ401"/>
    <mergeCell ref="C402:S402"/>
    <mergeCell ref="W402:AB402"/>
    <mergeCell ref="AE402:AJ402"/>
    <mergeCell ref="AC405:AJ405"/>
    <mergeCell ref="K407:O407"/>
    <mergeCell ref="P407:S407"/>
    <mergeCell ref="T407:W407"/>
    <mergeCell ref="X407:AA407"/>
    <mergeCell ref="AB407:AG407"/>
    <mergeCell ref="AH407:AJ407"/>
    <mergeCell ref="AV407:AZ407"/>
    <mergeCell ref="BA407:BE407"/>
    <mergeCell ref="BF407:BJ407"/>
    <mergeCell ref="BK407:BO407"/>
    <mergeCell ref="BP407:BT407"/>
    <mergeCell ref="K408:O408"/>
    <mergeCell ref="P408:S408"/>
    <mergeCell ref="T408:W408"/>
    <mergeCell ref="X408:AA408"/>
    <mergeCell ref="AB408:AG408"/>
    <mergeCell ref="AH408:AJ408"/>
    <mergeCell ref="AV408:AZ408"/>
    <mergeCell ref="BA408:BE408"/>
    <mergeCell ref="BF408:BJ408"/>
    <mergeCell ref="BK408:BO408"/>
    <mergeCell ref="BP408:BT408"/>
    <mergeCell ref="K409:O409"/>
    <mergeCell ref="P409:S409"/>
    <mergeCell ref="T409:W409"/>
    <mergeCell ref="X409:AA409"/>
    <mergeCell ref="AB409:AG409"/>
    <mergeCell ref="AH409:AJ409"/>
    <mergeCell ref="AV409:AZ409"/>
    <mergeCell ref="BA409:BE409"/>
    <mergeCell ref="BP409:BT409"/>
    <mergeCell ref="K410:O410"/>
    <mergeCell ref="P410:S410"/>
    <mergeCell ref="T410:W410"/>
    <mergeCell ref="X410:AA410"/>
    <mergeCell ref="AB410:AG410"/>
    <mergeCell ref="AH410:AJ410"/>
    <mergeCell ref="BF409:BJ409"/>
    <mergeCell ref="BK409:BO409"/>
    <mergeCell ref="AB411:AG411"/>
    <mergeCell ref="AH411:AJ411"/>
    <mergeCell ref="AB412:AG412"/>
    <mergeCell ref="AH412:AJ412"/>
    <mergeCell ref="K411:O411"/>
    <mergeCell ref="P411:S411"/>
    <mergeCell ref="K412:O412"/>
    <mergeCell ref="P412:S412"/>
    <mergeCell ref="T412:W412"/>
    <mergeCell ref="X412:AA412"/>
    <mergeCell ref="T411:W411"/>
    <mergeCell ref="X411:AA411"/>
    <mergeCell ref="AV412:AZ412"/>
    <mergeCell ref="BA412:BE412"/>
    <mergeCell ref="BF412:BJ412"/>
    <mergeCell ref="BK412:BO412"/>
    <mergeCell ref="BP412:BT412"/>
    <mergeCell ref="K413:O413"/>
    <mergeCell ref="P413:S413"/>
    <mergeCell ref="T413:W413"/>
    <mergeCell ref="X413:AA413"/>
    <mergeCell ref="AB413:AG413"/>
    <mergeCell ref="AH413:AJ413"/>
    <mergeCell ref="AV413:AZ413"/>
    <mergeCell ref="BA413:BE413"/>
    <mergeCell ref="BF413:BJ413"/>
    <mergeCell ref="BK413:BO413"/>
    <mergeCell ref="BP413:BT413"/>
    <mergeCell ref="K414:O414"/>
    <mergeCell ref="P414:S414"/>
    <mergeCell ref="T414:W414"/>
    <mergeCell ref="X414:AA414"/>
    <mergeCell ref="AB414:AG414"/>
    <mergeCell ref="AH414:AJ414"/>
    <mergeCell ref="K415:O415"/>
    <mergeCell ref="P415:S415"/>
    <mergeCell ref="T415:W415"/>
    <mergeCell ref="X415:AA415"/>
    <mergeCell ref="AB415:AG415"/>
    <mergeCell ref="AH415:AJ415"/>
    <mergeCell ref="AV415:AZ415"/>
    <mergeCell ref="BA415:BE415"/>
    <mergeCell ref="BF415:BJ415"/>
    <mergeCell ref="BK415:BO415"/>
    <mergeCell ref="BP415:BT415"/>
    <mergeCell ref="K416:O416"/>
    <mergeCell ref="P416:S416"/>
    <mergeCell ref="T416:W416"/>
    <mergeCell ref="X416:AA416"/>
    <mergeCell ref="AB416:AG416"/>
    <mergeCell ref="AH416:AJ416"/>
    <mergeCell ref="AV416:AZ416"/>
    <mergeCell ref="BA416:BE416"/>
    <mergeCell ref="BF416:BJ416"/>
    <mergeCell ref="BK416:BO416"/>
    <mergeCell ref="BP416:BT416"/>
    <mergeCell ref="AH417:AJ417"/>
    <mergeCell ref="AV417:AZ417"/>
    <mergeCell ref="BA417:BE417"/>
    <mergeCell ref="K417:O417"/>
    <mergeCell ref="P417:S417"/>
    <mergeCell ref="T417:W417"/>
    <mergeCell ref="X417:AA417"/>
    <mergeCell ref="BF417:BJ417"/>
    <mergeCell ref="BK417:BO417"/>
    <mergeCell ref="BP417:BT417"/>
    <mergeCell ref="K418:O418"/>
    <mergeCell ref="P418:S418"/>
    <mergeCell ref="T418:W418"/>
    <mergeCell ref="X418:AA418"/>
    <mergeCell ref="AB418:AG418"/>
    <mergeCell ref="AH418:AJ418"/>
    <mergeCell ref="AB417:AG417"/>
    <mergeCell ref="K419:O419"/>
    <mergeCell ref="P419:S419"/>
    <mergeCell ref="T419:W419"/>
    <mergeCell ref="X419:AA419"/>
    <mergeCell ref="AB419:AG419"/>
    <mergeCell ref="AH419:AJ419"/>
    <mergeCell ref="AV419:AZ419"/>
    <mergeCell ref="BA419:BE419"/>
    <mergeCell ref="BA420:BE420"/>
    <mergeCell ref="BF420:BJ420"/>
    <mergeCell ref="K420:O420"/>
    <mergeCell ref="P420:S420"/>
    <mergeCell ref="T420:W420"/>
    <mergeCell ref="X420:AA420"/>
    <mergeCell ref="AB420:AG420"/>
    <mergeCell ref="AH420:AJ420"/>
    <mergeCell ref="AV420:AZ420"/>
    <mergeCell ref="BK420:BO420"/>
    <mergeCell ref="BP420:BT420"/>
    <mergeCell ref="BF419:BJ419"/>
    <mergeCell ref="BK419:BO419"/>
    <mergeCell ref="BP419:BT419"/>
    <mergeCell ref="K422:O422"/>
    <mergeCell ref="P422:S422"/>
    <mergeCell ref="T422:W422"/>
    <mergeCell ref="X422:AA422"/>
    <mergeCell ref="AB421:AG421"/>
    <mergeCell ref="AH421:AJ421"/>
    <mergeCell ref="K421:O421"/>
    <mergeCell ref="P421:S421"/>
    <mergeCell ref="T421:W421"/>
    <mergeCell ref="X421:AA421"/>
    <mergeCell ref="BP422:BT422"/>
    <mergeCell ref="AF424:AJ424"/>
    <mergeCell ref="S425:T425"/>
    <mergeCell ref="W425:AB425"/>
    <mergeCell ref="AE425:AJ425"/>
    <mergeCell ref="AV422:AZ422"/>
    <mergeCell ref="BA422:BE422"/>
    <mergeCell ref="BF422:BJ422"/>
    <mergeCell ref="BK422:BO422"/>
    <mergeCell ref="AB422:AG422"/>
    <mergeCell ref="AH422:AJ422"/>
    <mergeCell ref="W428:AB428"/>
    <mergeCell ref="AE428:AJ428"/>
    <mergeCell ref="C429:S429"/>
    <mergeCell ref="W429:AB429"/>
    <mergeCell ref="AE429:AJ429"/>
    <mergeCell ref="W426:AB426"/>
    <mergeCell ref="AE426:AJ426"/>
    <mergeCell ref="W427:AB427"/>
    <mergeCell ref="AE427:AJ427"/>
    <mergeCell ref="W432:AB432"/>
    <mergeCell ref="AD432:AJ432"/>
    <mergeCell ref="W433:AB433"/>
    <mergeCell ref="AE433:AJ433"/>
    <mergeCell ref="W434:AB434"/>
    <mergeCell ref="AE434:AJ434"/>
    <mergeCell ref="W435:AB435"/>
    <mergeCell ref="AE435:AJ435"/>
    <mergeCell ref="W436:AB436"/>
    <mergeCell ref="AE436:AJ436"/>
    <mergeCell ref="W437:AB437"/>
    <mergeCell ref="AE437:AJ437"/>
    <mergeCell ref="W438:AB438"/>
    <mergeCell ref="AE438:AJ438"/>
    <mergeCell ref="W439:AB439"/>
    <mergeCell ref="AE439:AJ439"/>
    <mergeCell ref="W442:AB442"/>
    <mergeCell ref="AE442:AJ442"/>
    <mergeCell ref="W443:AB443"/>
    <mergeCell ref="AE443:AJ443"/>
    <mergeCell ref="BH443:BM443"/>
    <mergeCell ref="BO443:BT443"/>
    <mergeCell ref="W444:AB444"/>
    <mergeCell ref="AE444:AJ444"/>
    <mergeCell ref="BH444:BM444"/>
    <mergeCell ref="BO444:BT444"/>
    <mergeCell ref="W445:AB445"/>
    <mergeCell ref="AE445:AJ445"/>
    <mergeCell ref="BH445:BM445"/>
    <mergeCell ref="BO445:BT445"/>
    <mergeCell ref="W446:AB446"/>
    <mergeCell ref="AE446:AJ446"/>
    <mergeCell ref="BH446:BM446"/>
    <mergeCell ref="BO446:BT446"/>
    <mergeCell ref="W449:AB449"/>
    <mergeCell ref="AE449:AJ449"/>
    <mergeCell ref="BH449:BM449"/>
    <mergeCell ref="BO449:BT449"/>
    <mergeCell ref="W450:AB450"/>
    <mergeCell ref="AE450:AJ450"/>
    <mergeCell ref="W451:AB451"/>
    <mergeCell ref="AE451:AJ451"/>
    <mergeCell ref="BH451:BM451"/>
    <mergeCell ref="BO451:BT451"/>
    <mergeCell ref="W452:AB452"/>
    <mergeCell ref="AE452:AJ452"/>
    <mergeCell ref="BH452:BM452"/>
    <mergeCell ref="BO452:BT452"/>
    <mergeCell ref="W453:AB453"/>
    <mergeCell ref="AE453:AJ453"/>
    <mergeCell ref="BH453:BM453"/>
    <mergeCell ref="BO453:BT453"/>
    <mergeCell ref="W454:AB454"/>
    <mergeCell ref="AE454:AJ454"/>
    <mergeCell ref="BH454:BM454"/>
    <mergeCell ref="BO454:BT454"/>
    <mergeCell ref="W456:AB456"/>
    <mergeCell ref="AE456:AJ456"/>
    <mergeCell ref="BH456:BM456"/>
    <mergeCell ref="BO456:BT456"/>
    <mergeCell ref="W457:AB457"/>
    <mergeCell ref="AE457:AJ457"/>
    <mergeCell ref="BH457:BM457"/>
    <mergeCell ref="BO457:BT457"/>
    <mergeCell ref="W459:AB459"/>
    <mergeCell ref="AE459:AJ459"/>
    <mergeCell ref="W460:AB460"/>
    <mergeCell ref="AE460:AJ460"/>
    <mergeCell ref="W461:AB461"/>
    <mergeCell ref="AE461:AJ461"/>
    <mergeCell ref="W462:AB462"/>
    <mergeCell ref="AE462:AJ462"/>
    <mergeCell ref="W463:AB463"/>
    <mergeCell ref="AE463:AJ463"/>
    <mergeCell ref="W464:AB464"/>
    <mergeCell ref="AE464:AJ464"/>
    <mergeCell ref="W465:AB465"/>
    <mergeCell ref="AE465:AJ465"/>
    <mergeCell ref="W466:AB466"/>
    <mergeCell ref="AE466:AJ466"/>
    <mergeCell ref="W467:AB467"/>
    <mergeCell ref="AE467:AJ467"/>
    <mergeCell ref="W472:AC472"/>
    <mergeCell ref="AD472:AJ472"/>
    <mergeCell ref="X473:AC473"/>
    <mergeCell ref="AF473:AK473"/>
    <mergeCell ref="D474:W474"/>
    <mergeCell ref="X474:AC474"/>
    <mergeCell ref="AF474:AK474"/>
    <mergeCell ref="D475:W475"/>
    <mergeCell ref="X475:AC475"/>
    <mergeCell ref="X476:AC476"/>
    <mergeCell ref="X477:AC477"/>
    <mergeCell ref="D478:W478"/>
    <mergeCell ref="X478:AC478"/>
    <mergeCell ref="X479:AC479"/>
    <mergeCell ref="AF479:AK479"/>
    <mergeCell ref="X480:AC480"/>
    <mergeCell ref="AF480:AK480"/>
    <mergeCell ref="S484:T484"/>
    <mergeCell ref="W484:AB484"/>
    <mergeCell ref="AD484:AJ484"/>
    <mergeCell ref="BH484:BM484"/>
    <mergeCell ref="BO484:BT484"/>
    <mergeCell ref="W485:AB485"/>
    <mergeCell ref="AE485:AJ485"/>
    <mergeCell ref="R486:U486"/>
    <mergeCell ref="W486:AB486"/>
    <mergeCell ref="AE486:AJ486"/>
    <mergeCell ref="BH486:BM486"/>
    <mergeCell ref="BO486:BT486"/>
    <mergeCell ref="W487:AB487"/>
    <mergeCell ref="AE487:AJ487"/>
    <mergeCell ref="W488:AB488"/>
    <mergeCell ref="AE488:AJ488"/>
    <mergeCell ref="W489:AB489"/>
    <mergeCell ref="AE489:AJ489"/>
    <mergeCell ref="C490:S490"/>
    <mergeCell ref="W490:AB490"/>
    <mergeCell ref="AE490:AJ490"/>
    <mergeCell ref="V493:AB493"/>
    <mergeCell ref="AD493:AJ493"/>
    <mergeCell ref="W494:AB494"/>
    <mergeCell ref="AE494:AJ494"/>
    <mergeCell ref="BO495:BT495"/>
    <mergeCell ref="R496:U496"/>
    <mergeCell ref="W496:AB496"/>
    <mergeCell ref="AE496:AJ496"/>
    <mergeCell ref="BH496:BM496"/>
    <mergeCell ref="BO496:BT496"/>
    <mergeCell ref="R495:U495"/>
    <mergeCell ref="W495:AB495"/>
    <mergeCell ref="BH495:BM495"/>
    <mergeCell ref="AE495:AJ495"/>
    <mergeCell ref="BO498:BT498"/>
    <mergeCell ref="R497:U497"/>
    <mergeCell ref="W497:AB497"/>
    <mergeCell ref="BO499:BT499"/>
    <mergeCell ref="R498:U498"/>
    <mergeCell ref="W498:AB498"/>
    <mergeCell ref="AE498:AJ498"/>
    <mergeCell ref="BH498:BM498"/>
    <mergeCell ref="BH497:BM497"/>
    <mergeCell ref="BO497:BT497"/>
    <mergeCell ref="BO500:BT500"/>
    <mergeCell ref="R499:U499"/>
    <mergeCell ref="W499:AB499"/>
    <mergeCell ref="AE499:AJ499"/>
    <mergeCell ref="BH499:BM499"/>
    <mergeCell ref="R500:U500"/>
    <mergeCell ref="W500:AB500"/>
    <mergeCell ref="AE500:AJ500"/>
    <mergeCell ref="BH500:BM500"/>
    <mergeCell ref="C501:S501"/>
    <mergeCell ref="W501:AB501"/>
    <mergeCell ref="AE501:AJ501"/>
    <mergeCell ref="W504:AB504"/>
    <mergeCell ref="AD504:AJ504"/>
    <mergeCell ref="BO505:BT505"/>
    <mergeCell ref="R506:U506"/>
    <mergeCell ref="W506:AB506"/>
    <mergeCell ref="AE506:AJ506"/>
    <mergeCell ref="BH506:BM506"/>
    <mergeCell ref="BO506:BT506"/>
    <mergeCell ref="S505:T505"/>
    <mergeCell ref="W505:AB505"/>
    <mergeCell ref="AE505:AJ505"/>
    <mergeCell ref="BH505:BM505"/>
    <mergeCell ref="BO507:BT507"/>
    <mergeCell ref="W508:AB508"/>
    <mergeCell ref="AE508:AJ508"/>
    <mergeCell ref="C509:S509"/>
    <mergeCell ref="W509:AB509"/>
    <mergeCell ref="AE509:AJ509"/>
    <mergeCell ref="R507:U507"/>
    <mergeCell ref="W507:AB507"/>
    <mergeCell ref="AE507:AJ507"/>
    <mergeCell ref="BH507:BM507"/>
    <mergeCell ref="W511:AB511"/>
    <mergeCell ref="AD511:AJ511"/>
    <mergeCell ref="S512:T512"/>
    <mergeCell ref="W512:AB512"/>
    <mergeCell ref="AE512:AJ512"/>
    <mergeCell ref="R513:U513"/>
    <mergeCell ref="W513:AB513"/>
    <mergeCell ref="AE513:AJ513"/>
    <mergeCell ref="R514:U514"/>
    <mergeCell ref="W514:AB514"/>
    <mergeCell ref="AE514:AJ514"/>
    <mergeCell ref="W515:AB515"/>
    <mergeCell ref="AE515:AJ515"/>
    <mergeCell ref="W516:AB516"/>
    <mergeCell ref="AE516:AJ516"/>
    <mergeCell ref="W517:AB517"/>
    <mergeCell ref="AE517:AJ517"/>
    <mergeCell ref="W518:AB518"/>
    <mergeCell ref="AE518:AJ518"/>
    <mergeCell ref="W519:AB519"/>
    <mergeCell ref="AE519:AJ519"/>
    <mergeCell ref="W520:AB520"/>
    <mergeCell ref="AE520:AJ520"/>
    <mergeCell ref="W521:AB521"/>
    <mergeCell ref="AE521:AJ521"/>
    <mergeCell ref="C522:S522"/>
    <mergeCell ref="W522:AB522"/>
    <mergeCell ref="AE522:AJ522"/>
    <mergeCell ref="W524:AB524"/>
    <mergeCell ref="AD524:AJ524"/>
    <mergeCell ref="W525:AB525"/>
    <mergeCell ref="AE525:AJ525"/>
    <mergeCell ref="BO526:BT526"/>
    <mergeCell ref="S527:T527"/>
    <mergeCell ref="W527:AB527"/>
    <mergeCell ref="AE527:AJ527"/>
    <mergeCell ref="BH527:BM527"/>
    <mergeCell ref="BO527:BT527"/>
    <mergeCell ref="S526:T526"/>
    <mergeCell ref="W526:AB526"/>
    <mergeCell ref="AE526:AJ526"/>
    <mergeCell ref="BH526:BM526"/>
    <mergeCell ref="BO528:BT528"/>
    <mergeCell ref="S529:T529"/>
    <mergeCell ref="W529:AB529"/>
    <mergeCell ref="AE529:AJ529"/>
    <mergeCell ref="BH529:BM529"/>
    <mergeCell ref="BO529:BT529"/>
    <mergeCell ref="S528:T528"/>
    <mergeCell ref="W528:AB528"/>
    <mergeCell ref="AE528:AJ528"/>
    <mergeCell ref="BH528:BM528"/>
    <mergeCell ref="W530:AB530"/>
    <mergeCell ref="AE530:AJ530"/>
    <mergeCell ref="W531:AB531"/>
    <mergeCell ref="AE531:AJ531"/>
    <mergeCell ref="BO532:BT532"/>
    <mergeCell ref="S533:T533"/>
    <mergeCell ref="W533:AB533"/>
    <mergeCell ref="AE533:AJ533"/>
    <mergeCell ref="BH533:BM533"/>
    <mergeCell ref="BO533:BT533"/>
    <mergeCell ref="S532:T532"/>
    <mergeCell ref="W532:AB532"/>
    <mergeCell ref="AE532:AJ532"/>
    <mergeCell ref="BH532:BM532"/>
    <mergeCell ref="C534:S534"/>
    <mergeCell ref="W534:AB534"/>
    <mergeCell ref="AE534:AJ534"/>
    <mergeCell ref="BH534:BM534"/>
    <mergeCell ref="W536:AB536"/>
    <mergeCell ref="AD536:AJ536"/>
    <mergeCell ref="S537:T537"/>
    <mergeCell ref="W537:AB537"/>
    <mergeCell ref="AE537:AJ537"/>
    <mergeCell ref="BH537:BM537"/>
    <mergeCell ref="BO537:BT537"/>
    <mergeCell ref="S538:T538"/>
    <mergeCell ref="W538:AB538"/>
    <mergeCell ref="AE538:AJ538"/>
    <mergeCell ref="BH538:BM538"/>
    <mergeCell ref="BO538:BT538"/>
    <mergeCell ref="S539:T539"/>
    <mergeCell ref="W539:AB539"/>
    <mergeCell ref="AE539:AJ539"/>
    <mergeCell ref="BH539:BM539"/>
    <mergeCell ref="BO539:BT539"/>
    <mergeCell ref="W540:AB540"/>
    <mergeCell ref="AE540:AJ540"/>
    <mergeCell ref="W541:AB541"/>
    <mergeCell ref="AE541:AJ541"/>
    <mergeCell ref="W542:AB542"/>
    <mergeCell ref="AE542:AJ542"/>
    <mergeCell ref="W543:AB543"/>
    <mergeCell ref="AE543:AJ543"/>
    <mergeCell ref="W544:AB544"/>
    <mergeCell ref="AE544:AJ544"/>
    <mergeCell ref="S545:T545"/>
    <mergeCell ref="W545:AB545"/>
    <mergeCell ref="AE545:AJ545"/>
    <mergeCell ref="BH545:BM545"/>
    <mergeCell ref="BO545:BT545"/>
    <mergeCell ref="C546:S546"/>
    <mergeCell ref="W546:AB546"/>
    <mergeCell ref="AE546:AJ546"/>
    <mergeCell ref="BH546:BM546"/>
    <mergeCell ref="BO546:BT546"/>
    <mergeCell ref="C555:AJ555"/>
    <mergeCell ref="S556:T556"/>
    <mergeCell ref="W556:AB556"/>
    <mergeCell ref="AD556:AJ556"/>
    <mergeCell ref="W557:AB557"/>
    <mergeCell ref="AE557:AJ557"/>
    <mergeCell ref="W558:AB558"/>
    <mergeCell ref="AE558:AJ558"/>
    <mergeCell ref="W559:AB559"/>
    <mergeCell ref="AE559:AJ559"/>
    <mergeCell ref="W560:AB560"/>
    <mergeCell ref="AE560:AJ560"/>
    <mergeCell ref="W561:AB561"/>
    <mergeCell ref="AE561:AJ561"/>
    <mergeCell ref="C562:S562"/>
    <mergeCell ref="W562:AB562"/>
    <mergeCell ref="AE562:AJ562"/>
    <mergeCell ref="W564:AB564"/>
    <mergeCell ref="AD564:AJ564"/>
    <mergeCell ref="W565:AB565"/>
    <mergeCell ref="AE565:AJ565"/>
    <mergeCell ref="S566:T566"/>
    <mergeCell ref="W566:AB566"/>
    <mergeCell ref="AE566:AJ566"/>
    <mergeCell ref="BH566:BM566"/>
    <mergeCell ref="BO566:BT566"/>
    <mergeCell ref="W567:AB567"/>
    <mergeCell ref="AE567:AJ567"/>
    <mergeCell ref="W568:AB568"/>
    <mergeCell ref="AE568:AJ568"/>
    <mergeCell ref="W569:AB569"/>
    <mergeCell ref="AE569:AJ569"/>
    <mergeCell ref="S570:T570"/>
    <mergeCell ref="W570:AB570"/>
    <mergeCell ref="AE570:AJ570"/>
    <mergeCell ref="BH570:BM570"/>
    <mergeCell ref="BO570:BT570"/>
    <mergeCell ref="W571:AB571"/>
    <mergeCell ref="AE571:AJ571"/>
    <mergeCell ref="W572:AB572"/>
    <mergeCell ref="AE572:AJ572"/>
    <mergeCell ref="W573:AB573"/>
    <mergeCell ref="AE573:AJ573"/>
    <mergeCell ref="S574:T574"/>
    <mergeCell ref="W574:AB574"/>
    <mergeCell ref="AE574:AJ574"/>
    <mergeCell ref="S575:T575"/>
    <mergeCell ref="W575:AB575"/>
    <mergeCell ref="AE575:AJ575"/>
    <mergeCell ref="S576:T576"/>
    <mergeCell ref="W576:AB576"/>
    <mergeCell ref="AE576:AJ576"/>
    <mergeCell ref="C577:S577"/>
    <mergeCell ref="W577:AB577"/>
    <mergeCell ref="AE577:AJ577"/>
    <mergeCell ref="BH577:BM577"/>
    <mergeCell ref="BO577:BT577"/>
    <mergeCell ref="W578:AB578"/>
    <mergeCell ref="AE578:AJ578"/>
    <mergeCell ref="BH578:BM578"/>
    <mergeCell ref="BO578:BT578"/>
    <mergeCell ref="W581:AB581"/>
    <mergeCell ref="AE581:AJ581"/>
    <mergeCell ref="W582:AB582"/>
    <mergeCell ref="AE582:AJ582"/>
    <mergeCell ref="W583:AB583"/>
    <mergeCell ref="AE583:AJ583"/>
    <mergeCell ref="W584:AB584"/>
    <mergeCell ref="AE584:AJ584"/>
    <mergeCell ref="W585:AB585"/>
    <mergeCell ref="AE585:AJ585"/>
    <mergeCell ref="W586:AB586"/>
    <mergeCell ref="AE586:AJ586"/>
    <mergeCell ref="W587:AB587"/>
    <mergeCell ref="AE587:AJ587"/>
    <mergeCell ref="W588:AB588"/>
    <mergeCell ref="AE588:AJ588"/>
    <mergeCell ref="W589:AB589"/>
    <mergeCell ref="AE589:AJ589"/>
    <mergeCell ref="W590:AB590"/>
    <mergeCell ref="AE590:AJ590"/>
    <mergeCell ref="W591:AB591"/>
    <mergeCell ref="AE591:AJ591"/>
    <mergeCell ref="W592:AB592"/>
    <mergeCell ref="AE592:AJ592"/>
    <mergeCell ref="W593:AB593"/>
    <mergeCell ref="AE593:AJ593"/>
    <mergeCell ref="W594:AB594"/>
    <mergeCell ref="AE594:AJ594"/>
    <mergeCell ref="W595:AB595"/>
    <mergeCell ref="AE595:AJ595"/>
    <mergeCell ref="W596:AB596"/>
    <mergeCell ref="AE596:AJ596"/>
    <mergeCell ref="W601:AB601"/>
    <mergeCell ref="AE601:AJ601"/>
    <mergeCell ref="W602:AB602"/>
    <mergeCell ref="AE602:AJ602"/>
    <mergeCell ref="W603:AB603"/>
    <mergeCell ref="AE603:AJ603"/>
    <mergeCell ref="W604:AB604"/>
    <mergeCell ref="AE604:AJ604"/>
    <mergeCell ref="W607:AB607"/>
    <mergeCell ref="AE607:AJ607"/>
    <mergeCell ref="AE608:AJ608"/>
    <mergeCell ref="AE609:AJ609"/>
    <mergeCell ref="AE610:AJ610"/>
    <mergeCell ref="AE611:AJ611"/>
    <mergeCell ref="AE612:AJ612"/>
    <mergeCell ref="AE613:AJ613"/>
    <mergeCell ref="AE614:AJ614"/>
    <mergeCell ref="AE615:AJ615"/>
    <mergeCell ref="AE616:AJ616"/>
    <mergeCell ref="X617:AJ617"/>
    <mergeCell ref="AE618:AJ618"/>
    <mergeCell ref="W619:AB619"/>
    <mergeCell ref="AE619:AJ619"/>
    <mergeCell ref="W620:AB620"/>
    <mergeCell ref="AE620:AJ620"/>
    <mergeCell ref="W621:AB621"/>
    <mergeCell ref="AE621:AJ621"/>
    <mergeCell ref="W622:AB622"/>
    <mergeCell ref="AE622:AJ622"/>
    <mergeCell ref="W623:AB623"/>
    <mergeCell ref="AE623:AJ623"/>
    <mergeCell ref="W624:AB624"/>
    <mergeCell ref="AE624:AJ624"/>
    <mergeCell ref="C628:AJ628"/>
    <mergeCell ref="AN628:BT628"/>
    <mergeCell ref="C629:AJ629"/>
    <mergeCell ref="AN629:BT629"/>
    <mergeCell ref="C630:AJ630"/>
    <mergeCell ref="AN630:BT630"/>
    <mergeCell ref="D632:AJ632"/>
    <mergeCell ref="C637:M637"/>
    <mergeCell ref="N637:S637"/>
    <mergeCell ref="T637:AC637"/>
    <mergeCell ref="AE637:AJ637"/>
    <mergeCell ref="C638:M638"/>
    <mergeCell ref="N638:S638"/>
    <mergeCell ref="T638:AC638"/>
    <mergeCell ref="AE638:AJ638"/>
    <mergeCell ref="C639:M639"/>
    <mergeCell ref="N639:S639"/>
    <mergeCell ref="T639:AC639"/>
    <mergeCell ref="AE639:AJ639"/>
    <mergeCell ref="C640:M640"/>
    <mergeCell ref="N640:S640"/>
    <mergeCell ref="T640:AC640"/>
    <mergeCell ref="AE640:AJ640"/>
    <mergeCell ref="C641:M641"/>
    <mergeCell ref="N641:S641"/>
    <mergeCell ref="T641:AC641"/>
    <mergeCell ref="AE641:AJ641"/>
    <mergeCell ref="C642:M642"/>
    <mergeCell ref="N642:S642"/>
    <mergeCell ref="T642:AC642"/>
    <mergeCell ref="AE642:AJ642"/>
    <mergeCell ref="C645:M645"/>
    <mergeCell ref="N645:S645"/>
    <mergeCell ref="T645:AC645"/>
    <mergeCell ref="AE645:AJ645"/>
    <mergeCell ref="C646:M646"/>
    <mergeCell ref="N646:S646"/>
    <mergeCell ref="T646:AC646"/>
    <mergeCell ref="AE646:AJ646"/>
    <mergeCell ref="C647:M647"/>
    <mergeCell ref="N647:S647"/>
    <mergeCell ref="T647:AC647"/>
    <mergeCell ref="AE647:AJ647"/>
    <mergeCell ref="C648:M648"/>
    <mergeCell ref="N648:S648"/>
    <mergeCell ref="T648:AC648"/>
    <mergeCell ref="AE648:AJ648"/>
    <mergeCell ref="C649:M649"/>
    <mergeCell ref="N649:S649"/>
    <mergeCell ref="T649:AC649"/>
    <mergeCell ref="AE649:AJ649"/>
    <mergeCell ref="C650:M650"/>
    <mergeCell ref="N650:S650"/>
    <mergeCell ref="T650:AC650"/>
    <mergeCell ref="AE650:AJ650"/>
    <mergeCell ref="C651:M651"/>
    <mergeCell ref="N651:S651"/>
    <mergeCell ref="T651:AC651"/>
    <mergeCell ref="AE651:AJ651"/>
    <mergeCell ref="C654:AJ654"/>
    <mergeCell ref="C656:Q656"/>
    <mergeCell ref="S656:U656"/>
    <mergeCell ref="W656:AB656"/>
    <mergeCell ref="AD656:AJ656"/>
    <mergeCell ref="C658:Q658"/>
    <mergeCell ref="S658:U658"/>
    <mergeCell ref="W658:AB658"/>
    <mergeCell ref="AE658:AJ658"/>
    <mergeCell ref="C659:Q659"/>
    <mergeCell ref="C660:Q660"/>
    <mergeCell ref="S660:U660"/>
    <mergeCell ref="W660:AB660"/>
    <mergeCell ref="AE660:AJ660"/>
    <mergeCell ref="C661:Q661"/>
    <mergeCell ref="S661:U661"/>
    <mergeCell ref="W661:AB661"/>
    <mergeCell ref="AE661:AJ661"/>
    <mergeCell ref="C662:Q662"/>
    <mergeCell ref="C663:Q663"/>
    <mergeCell ref="S663:U663"/>
    <mergeCell ref="W663:AB663"/>
    <mergeCell ref="AE663:AJ663"/>
    <mergeCell ref="C664:Q664"/>
    <mergeCell ref="S664:U664"/>
    <mergeCell ref="W664:AB664"/>
    <mergeCell ref="AE664:AJ664"/>
    <mergeCell ref="C666:Q666"/>
    <mergeCell ref="C667:Q667"/>
    <mergeCell ref="S667:U667"/>
    <mergeCell ref="W667:AB667"/>
    <mergeCell ref="AE667:AJ667"/>
    <mergeCell ref="C668:Q668"/>
    <mergeCell ref="S668:U668"/>
    <mergeCell ref="W668:AB668"/>
    <mergeCell ref="AE668:AJ668"/>
    <mergeCell ref="C669:Q669"/>
    <mergeCell ref="S669:U669"/>
    <mergeCell ref="W669:AB669"/>
    <mergeCell ref="AE669:AJ669"/>
    <mergeCell ref="C670:Q670"/>
    <mergeCell ref="S670:U670"/>
    <mergeCell ref="W670:AB670"/>
    <mergeCell ref="AE670:AJ670"/>
    <mergeCell ref="C672:Q672"/>
    <mergeCell ref="C673:Q673"/>
    <mergeCell ref="C674:Q674"/>
    <mergeCell ref="S674:U674"/>
    <mergeCell ref="W674:AB674"/>
    <mergeCell ref="AE674:AJ674"/>
    <mergeCell ref="C675:Q675"/>
    <mergeCell ref="S675:U675"/>
    <mergeCell ref="W675:AB675"/>
    <mergeCell ref="AE675:AJ675"/>
    <mergeCell ref="C676:Q676"/>
    <mergeCell ref="C677:Q677"/>
    <mergeCell ref="S677:U677"/>
    <mergeCell ref="W677:AB677"/>
    <mergeCell ref="AE677:AJ677"/>
    <mergeCell ref="C678:Q678"/>
    <mergeCell ref="S678:U678"/>
    <mergeCell ref="W678:AB678"/>
    <mergeCell ref="AE678:AJ678"/>
    <mergeCell ref="C683:AJ683"/>
    <mergeCell ref="AN683:BT683"/>
    <mergeCell ref="C679:Q679"/>
    <mergeCell ref="S679:U679"/>
    <mergeCell ref="W679:AB679"/>
    <mergeCell ref="AE679:AJ679"/>
    <mergeCell ref="C23:BU26"/>
    <mergeCell ref="C20:BU21"/>
    <mergeCell ref="C28:BU30"/>
    <mergeCell ref="C31:BU33"/>
    <mergeCell ref="C71:BU72"/>
    <mergeCell ref="C34:BU35"/>
    <mergeCell ref="C40:BU41"/>
    <mergeCell ref="C42:BU43"/>
    <mergeCell ref="C50:BU51"/>
    <mergeCell ref="C114:BU115"/>
    <mergeCell ref="D116:BU116"/>
    <mergeCell ref="D117:BU117"/>
    <mergeCell ref="D107:BU107"/>
    <mergeCell ref="D108:BU108"/>
    <mergeCell ref="D109:BU109"/>
    <mergeCell ref="D110:BU110"/>
    <mergeCell ref="A5:BU5"/>
    <mergeCell ref="A4:BU4"/>
    <mergeCell ref="C67:BU67"/>
    <mergeCell ref="C111:BU112"/>
    <mergeCell ref="C92:BU93"/>
    <mergeCell ref="C97:BU97"/>
    <mergeCell ref="C98:BU98"/>
    <mergeCell ref="C103:BU106"/>
    <mergeCell ref="C61:K61"/>
    <mergeCell ref="C56:BU59"/>
  </mergeCells>
  <printOptions/>
  <pageMargins left="0.2" right="0.2" top="0.47" bottom="0.64" header="0.36" footer="0.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7"/>
  <sheetViews>
    <sheetView tabSelected="1" workbookViewId="0" topLeftCell="A10">
      <selection activeCell="E28" sqref="E28"/>
    </sheetView>
  </sheetViews>
  <sheetFormatPr defaultColWidth="8.796875" defaultRowHeight="15"/>
  <cols>
    <col min="1" max="1" width="39.3984375" style="0" customWidth="1"/>
    <col min="4" max="7" width="16" style="0" customWidth="1"/>
  </cols>
  <sheetData>
    <row r="1" spans="1:7" ht="18.75">
      <c r="A1" s="373" t="s">
        <v>194</v>
      </c>
      <c r="B1" s="373"/>
      <c r="C1" s="373"/>
      <c r="D1" s="373"/>
      <c r="E1" s="373"/>
      <c r="F1" s="373"/>
      <c r="G1" s="373"/>
    </row>
    <row r="2" spans="1:7" ht="18.75">
      <c r="A2" s="373" t="s">
        <v>195</v>
      </c>
      <c r="B2" s="373"/>
      <c r="C2" s="373"/>
      <c r="D2" s="373"/>
      <c r="E2" s="373"/>
      <c r="F2" s="373"/>
      <c r="G2" s="373"/>
    </row>
    <row r="3" spans="1:7" ht="18.75">
      <c r="A3" s="605" t="s">
        <v>136</v>
      </c>
      <c r="B3" s="605"/>
      <c r="C3" s="605"/>
      <c r="D3" s="605"/>
      <c r="E3" s="605"/>
      <c r="F3" s="605"/>
      <c r="G3" s="605"/>
    </row>
    <row r="4" spans="1:7" ht="15.75">
      <c r="A4" s="597" t="s">
        <v>168</v>
      </c>
      <c r="B4" s="599" t="s">
        <v>987</v>
      </c>
      <c r="C4" s="601" t="s">
        <v>938</v>
      </c>
      <c r="D4" s="603" t="s">
        <v>939</v>
      </c>
      <c r="E4" s="604"/>
      <c r="F4" s="603" t="s">
        <v>940</v>
      </c>
      <c r="G4" s="604"/>
    </row>
    <row r="5" spans="1:7" ht="15.75">
      <c r="A5" s="598"/>
      <c r="B5" s="600"/>
      <c r="C5" s="602"/>
      <c r="D5" s="274" t="s">
        <v>475</v>
      </c>
      <c r="E5" s="275" t="s">
        <v>476</v>
      </c>
      <c r="F5" s="274" t="s">
        <v>477</v>
      </c>
      <c r="G5" s="275" t="s">
        <v>478</v>
      </c>
    </row>
    <row r="6" spans="1:7" ht="15.75">
      <c r="A6" s="276" t="s">
        <v>941</v>
      </c>
      <c r="B6" s="277" t="s">
        <v>198</v>
      </c>
      <c r="C6" s="278" t="s">
        <v>942</v>
      </c>
      <c r="D6" s="303">
        <v>29802354704</v>
      </c>
      <c r="E6" s="303">
        <v>94981831776</v>
      </c>
      <c r="F6" s="279">
        <v>27766734997</v>
      </c>
      <c r="G6" s="279">
        <v>83938603830</v>
      </c>
    </row>
    <row r="7" spans="1:7" ht="15.75">
      <c r="A7" s="280" t="s">
        <v>943</v>
      </c>
      <c r="B7" s="281" t="s">
        <v>199</v>
      </c>
      <c r="C7" s="282" t="s">
        <v>944</v>
      </c>
      <c r="D7" s="304">
        <f>+D8</f>
        <v>0</v>
      </c>
      <c r="E7" s="304">
        <f>+E8</f>
        <v>0</v>
      </c>
      <c r="F7" s="283"/>
      <c r="G7" s="283">
        <v>26469772</v>
      </c>
    </row>
    <row r="8" spans="1:7" ht="15.75">
      <c r="A8" s="280" t="s">
        <v>945</v>
      </c>
      <c r="B8" s="281" t="s">
        <v>200</v>
      </c>
      <c r="C8" s="282"/>
      <c r="D8" s="304"/>
      <c r="E8" s="304"/>
      <c r="F8" s="283"/>
      <c r="G8" s="283"/>
    </row>
    <row r="9" spans="1:7" ht="15.75">
      <c r="A9" s="280" t="s">
        <v>946</v>
      </c>
      <c r="B9" s="281" t="s">
        <v>202</v>
      </c>
      <c r="C9" s="282"/>
      <c r="D9" s="283"/>
      <c r="E9" s="283"/>
      <c r="F9" s="283"/>
      <c r="G9" s="283"/>
    </row>
    <row r="10" spans="1:7" ht="15.75">
      <c r="A10" s="280" t="s">
        <v>947</v>
      </c>
      <c r="B10" s="281" t="s">
        <v>204</v>
      </c>
      <c r="C10" s="282"/>
      <c r="D10" s="283"/>
      <c r="E10" s="283"/>
      <c r="F10" s="283"/>
      <c r="G10" s="283"/>
    </row>
    <row r="11" spans="1:7" ht="15.75">
      <c r="A11" s="280" t="s">
        <v>948</v>
      </c>
      <c r="B11" s="281" t="s">
        <v>205</v>
      </c>
      <c r="C11" s="282"/>
      <c r="D11" s="283"/>
      <c r="E11" s="283"/>
      <c r="F11" s="283"/>
      <c r="G11" s="283"/>
    </row>
    <row r="12" spans="1:7" ht="15.75">
      <c r="A12" s="280" t="s">
        <v>952</v>
      </c>
      <c r="B12" s="281" t="s">
        <v>207</v>
      </c>
      <c r="C12" s="282"/>
      <c r="D12" s="283"/>
      <c r="E12" s="283"/>
      <c r="F12" s="283"/>
      <c r="G12" s="283"/>
    </row>
    <row r="13" spans="1:7" ht="15.75">
      <c r="A13" s="280" t="s">
        <v>953</v>
      </c>
      <c r="B13" s="281" t="s">
        <v>954</v>
      </c>
      <c r="C13" s="282" t="s">
        <v>955</v>
      </c>
      <c r="D13" s="304">
        <f>+D6-D7</f>
        <v>29802354704</v>
      </c>
      <c r="E13" s="283">
        <f>+E6-E7</f>
        <v>94981831776</v>
      </c>
      <c r="F13" s="283">
        <f>+F6</f>
        <v>27766734997</v>
      </c>
      <c r="G13" s="283">
        <f>+G6-G7</f>
        <v>83912134058</v>
      </c>
    </row>
    <row r="14" spans="1:7" ht="15.75">
      <c r="A14" s="280" t="s">
        <v>956</v>
      </c>
      <c r="B14" s="281"/>
      <c r="C14" s="282"/>
      <c r="D14" s="283"/>
      <c r="E14" s="283"/>
      <c r="F14" s="283"/>
      <c r="G14" s="283"/>
    </row>
    <row r="15" spans="1:7" ht="15.75">
      <c r="A15" s="280" t="s">
        <v>957</v>
      </c>
      <c r="B15" s="281" t="s">
        <v>958</v>
      </c>
      <c r="C15" s="282" t="s">
        <v>959</v>
      </c>
      <c r="D15" s="304">
        <v>20507368402</v>
      </c>
      <c r="E15" s="304">
        <v>70364055558</v>
      </c>
      <c r="F15" s="283">
        <v>18735046919</v>
      </c>
      <c r="G15" s="283">
        <v>58251169514</v>
      </c>
    </row>
    <row r="16" spans="1:7" ht="15.75">
      <c r="A16" s="280" t="s">
        <v>960</v>
      </c>
      <c r="B16" s="281" t="s">
        <v>208</v>
      </c>
      <c r="C16" s="282"/>
      <c r="D16" s="304">
        <f>+D13-D15</f>
        <v>9294986302</v>
      </c>
      <c r="E16" s="283">
        <f>+E13-E15</f>
        <v>24617776218</v>
      </c>
      <c r="F16" s="283">
        <f>+F13-F15</f>
        <v>9031688078</v>
      </c>
      <c r="G16" s="283">
        <f>+G13-G15</f>
        <v>25660964544</v>
      </c>
    </row>
    <row r="17" spans="1:7" ht="15.75">
      <c r="A17" s="280" t="s">
        <v>961</v>
      </c>
      <c r="B17" s="281" t="s">
        <v>209</v>
      </c>
      <c r="C17" s="282" t="s">
        <v>962</v>
      </c>
      <c r="D17" s="304">
        <v>12107344</v>
      </c>
      <c r="E17" s="304">
        <v>89709821</v>
      </c>
      <c r="F17" s="283">
        <v>40280974</v>
      </c>
      <c r="G17" s="283">
        <v>151140897</v>
      </c>
    </row>
    <row r="18" spans="1:7" ht="15.75">
      <c r="A18" s="280" t="s">
        <v>966</v>
      </c>
      <c r="B18" s="281" t="s">
        <v>210</v>
      </c>
      <c r="C18" s="282" t="s">
        <v>967</v>
      </c>
      <c r="D18" s="304">
        <v>1687150783</v>
      </c>
      <c r="E18" s="304">
        <v>4188651241</v>
      </c>
      <c r="F18" s="283">
        <v>712758185</v>
      </c>
      <c r="G18" s="283">
        <v>2087186234</v>
      </c>
    </row>
    <row r="19" spans="1:7" ht="15.75">
      <c r="A19" s="280" t="s">
        <v>968</v>
      </c>
      <c r="B19" s="281" t="s">
        <v>211</v>
      </c>
      <c r="C19" s="282"/>
      <c r="D19" s="283"/>
      <c r="E19" s="304"/>
      <c r="F19" s="283"/>
      <c r="G19" s="283"/>
    </row>
    <row r="20" spans="1:7" ht="15.75">
      <c r="A20" s="280" t="s">
        <v>969</v>
      </c>
      <c r="B20" s="281" t="s">
        <v>212</v>
      </c>
      <c r="C20" s="282"/>
      <c r="D20" s="304">
        <v>975142211</v>
      </c>
      <c r="E20" s="304">
        <v>3352070330</v>
      </c>
      <c r="F20" s="283">
        <v>1299764997</v>
      </c>
      <c r="G20" s="283">
        <v>4204049681</v>
      </c>
    </row>
    <row r="21" spans="1:7" ht="15.75">
      <c r="A21" s="280" t="s">
        <v>970</v>
      </c>
      <c r="B21" s="281" t="s">
        <v>213</v>
      </c>
      <c r="C21" s="282"/>
      <c r="D21" s="304">
        <v>1558082618</v>
      </c>
      <c r="E21" s="304">
        <v>4631867650</v>
      </c>
      <c r="F21" s="283">
        <v>1846259206</v>
      </c>
      <c r="G21" s="283">
        <v>5197801296</v>
      </c>
    </row>
    <row r="22" spans="1:7" ht="15.75">
      <c r="A22" s="280" t="s">
        <v>971</v>
      </c>
      <c r="B22" s="281" t="s">
        <v>214</v>
      </c>
      <c r="C22" s="282"/>
      <c r="D22" s="283">
        <f>+D16+D17-D18-D20-D21</f>
        <v>5086718034</v>
      </c>
      <c r="E22" s="283">
        <f>+E16+E17-E18-E20-E21</f>
        <v>12534896818</v>
      </c>
      <c r="F22" s="283">
        <f>+F16+F17-F18-F20-F21</f>
        <v>5213186664</v>
      </c>
      <c r="G22" s="283">
        <f>+G16+G17-G18-G20-G21</f>
        <v>14323068230</v>
      </c>
    </row>
    <row r="23" spans="1:7" ht="15.75">
      <c r="A23" s="280" t="s">
        <v>972</v>
      </c>
      <c r="B23" s="281" t="s">
        <v>215</v>
      </c>
      <c r="C23" s="282"/>
      <c r="D23" s="304">
        <v>6721250</v>
      </c>
      <c r="E23" s="304">
        <v>1322808819</v>
      </c>
      <c r="F23" s="283">
        <v>6388000</v>
      </c>
      <c r="G23" s="283">
        <v>62232868</v>
      </c>
    </row>
    <row r="24" spans="1:7" ht="15.75">
      <c r="A24" s="280" t="s">
        <v>973</v>
      </c>
      <c r="B24" s="281" t="s">
        <v>216</v>
      </c>
      <c r="C24" s="282"/>
      <c r="D24" s="283"/>
      <c r="E24" s="283">
        <v>2000000</v>
      </c>
      <c r="F24" s="283"/>
      <c r="G24" s="283"/>
    </row>
    <row r="25" spans="1:7" ht="15.75">
      <c r="A25" s="280" t="s">
        <v>974</v>
      </c>
      <c r="B25" s="281" t="s">
        <v>217</v>
      </c>
      <c r="C25" s="280"/>
      <c r="D25" s="283">
        <f>+D23-D24</f>
        <v>6721250</v>
      </c>
      <c r="E25" s="283">
        <f>+E23-E24</f>
        <v>1320808819</v>
      </c>
      <c r="F25" s="283">
        <f>+F23-F24</f>
        <v>6388000</v>
      </c>
      <c r="G25" s="283">
        <f>+G23</f>
        <v>62232868</v>
      </c>
    </row>
    <row r="26" spans="1:7" ht="15.75">
      <c r="A26" s="280" t="s">
        <v>975</v>
      </c>
      <c r="B26" s="281" t="s">
        <v>218</v>
      </c>
      <c r="C26" s="280"/>
      <c r="D26" s="283">
        <f>+D22+D25</f>
        <v>5093439284</v>
      </c>
      <c r="E26" s="283">
        <f>+E22+E25</f>
        <v>13855705637</v>
      </c>
      <c r="F26" s="283">
        <f>+F22+F25</f>
        <v>5219574664</v>
      </c>
      <c r="G26" s="283">
        <f>+G22+G25</f>
        <v>14385301098</v>
      </c>
    </row>
    <row r="27" spans="1:7" ht="15.75">
      <c r="A27" s="280" t="s">
        <v>811</v>
      </c>
      <c r="B27" s="281" t="s">
        <v>976</v>
      </c>
      <c r="C27" s="280"/>
      <c r="D27" s="304">
        <v>636679910</v>
      </c>
      <c r="E27" s="304">
        <v>1729463204</v>
      </c>
      <c r="F27" s="283">
        <v>447969620</v>
      </c>
      <c r="G27" s="283">
        <v>1251010126</v>
      </c>
    </row>
    <row r="28" spans="1:7" ht="15.75">
      <c r="A28" s="280" t="s">
        <v>977</v>
      </c>
      <c r="B28" s="281" t="s">
        <v>978</v>
      </c>
      <c r="C28" s="280"/>
      <c r="D28" s="283"/>
      <c r="E28" s="283"/>
      <c r="F28" s="283"/>
      <c r="G28" s="283"/>
    </row>
    <row r="29" spans="1:7" ht="15.75">
      <c r="A29" s="280" t="s">
        <v>979</v>
      </c>
      <c r="B29" s="281" t="s">
        <v>219</v>
      </c>
      <c r="C29" s="280"/>
      <c r="D29" s="283">
        <f>+D26-D27</f>
        <v>4456759374</v>
      </c>
      <c r="E29" s="283">
        <f>+E26-E27</f>
        <v>12126242433</v>
      </c>
      <c r="F29" s="283">
        <f>+F26-F27</f>
        <v>4771605044</v>
      </c>
      <c r="G29" s="283">
        <f>+G26-G27</f>
        <v>13134290972</v>
      </c>
    </row>
    <row r="30" spans="1:7" ht="15.75">
      <c r="A30" s="284" t="s">
        <v>980</v>
      </c>
      <c r="B30" s="285"/>
      <c r="C30" s="284"/>
      <c r="D30" s="286">
        <f>+D29/1000000</f>
        <v>4456.759374</v>
      </c>
      <c r="E30" s="286">
        <f>+E29/1000000</f>
        <v>12126.242433</v>
      </c>
      <c r="F30" s="286">
        <f>+F29/1000000</f>
        <v>4771.605044</v>
      </c>
      <c r="G30" s="286">
        <f>+G29/1000000</f>
        <v>13134.290972</v>
      </c>
    </row>
    <row r="31" spans="1:7" ht="15.75">
      <c r="A31" s="606" t="s">
        <v>479</v>
      </c>
      <c r="B31" s="607"/>
      <c r="C31" s="607"/>
      <c r="D31" s="607"/>
      <c r="E31" s="607"/>
      <c r="F31" s="607"/>
      <c r="G31" s="607"/>
    </row>
    <row r="32" spans="1:7" ht="15">
      <c r="A32" s="113" t="s">
        <v>189</v>
      </c>
      <c r="B32" s="423" t="s">
        <v>190</v>
      </c>
      <c r="C32" s="423"/>
      <c r="D32" s="423"/>
      <c r="E32" s="423" t="s">
        <v>936</v>
      </c>
      <c r="F32" s="423"/>
      <c r="G32" s="423"/>
    </row>
    <row r="37" spans="1:7" ht="15.75">
      <c r="A37" s="287" t="s">
        <v>949</v>
      </c>
      <c r="B37" s="608" t="s">
        <v>950</v>
      </c>
      <c r="C37" s="608"/>
      <c r="D37" s="608"/>
      <c r="E37" s="608" t="s">
        <v>951</v>
      </c>
      <c r="F37" s="608"/>
      <c r="G37" s="608"/>
    </row>
  </sheetData>
  <mergeCells count="13">
    <mergeCell ref="B32:D32"/>
    <mergeCell ref="E32:G32"/>
    <mergeCell ref="A31:G31"/>
    <mergeCell ref="E37:G37"/>
    <mergeCell ref="B37:D37"/>
    <mergeCell ref="A1:G1"/>
    <mergeCell ref="A2:G2"/>
    <mergeCell ref="A4:A5"/>
    <mergeCell ref="B4:B5"/>
    <mergeCell ref="C4:C5"/>
    <mergeCell ref="D4:E4"/>
    <mergeCell ref="F4:G4"/>
    <mergeCell ref="A3:G3"/>
  </mergeCells>
  <printOptions/>
  <pageMargins left="0.38" right="0.31" top="0.21" bottom="0.5" header="0.2"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3D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2010-10-31T08:45:23Z</cp:lastPrinted>
  <dcterms:created xsi:type="dcterms:W3CDTF">2010-07-29T01:23:43Z</dcterms:created>
  <dcterms:modified xsi:type="dcterms:W3CDTF">2010-10-31T08:47:11Z</dcterms:modified>
  <cp:category/>
  <cp:version/>
  <cp:contentType/>
  <cp:contentStatus/>
</cp:coreProperties>
</file>